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Calibri"/>
      <b val="1"/>
      <color rgb="00000000"/>
      <sz val="12"/>
    </font>
    <font>
      <name val="Calibri"/>
      <b val="1"/>
      <color rgb="00000000"/>
      <sz val="18"/>
    </font>
    <font>
      <name val="Calibri"/>
      <sz val="11"/>
    </font>
    <font>
      <name val="Calibri"/>
      <b val="1"/>
      <sz val="11"/>
    </font>
    <font>
      <name val="Calibri"/>
      <b val="1"/>
      <sz val="14"/>
    </font>
    <font>
      <name val="Calibri"/>
      <sz val="14"/>
    </font>
    <font>
      <name val="Calibri"/>
      <sz val="13"/>
    </font>
    <font>
      <name val="Calibri"/>
      <i val="1"/>
      <sz val="13"/>
    </font>
    <font>
      <name val="Calibri"/>
      <b val="1"/>
      <i val="1"/>
      <sz val="11"/>
    </font>
    <font>
      <name val="Calibri"/>
      <i val="1"/>
      <sz val="11"/>
    </font>
    <font>
      <name val="Calibri"/>
      <color rgb="000563C1"/>
      <sz val="11"/>
      <u val="single"/>
    </font>
  </fonts>
  <fills count="3">
    <fill>
      <patternFill/>
    </fill>
    <fill>
      <patternFill patternType="gray125"/>
    </fill>
    <fill>
      <patternFill patternType="solid">
        <fgColor rgb="00EEEEEE"/>
        <bgColor rgb="00EEEEEE"/>
      </patternFill>
    </fill>
  </fills>
  <borders count="6">
    <border>
      <left/>
      <right/>
      <top/>
      <bottom/>
      <diagonal/>
    </border>
    <border/>
    <border>
      <top style="thin">
        <color rgb="00000000"/>
      </top>
    </border>
    <border>
      <top style="thin">
        <color rgb="00000000"/>
      </top>
      <bottom style="thin">
        <color rgb="00000000"/>
      </bottom>
    </border>
    <border>
      <bottom style="thin">
        <color rgb="00000000"/>
      </bottom>
    </border>
    <border>
      <left/>
      <right/>
      <top style="thin">
        <color rgb="00000000"/>
      </top>
      <bottom/>
      <diagonal/>
    </border>
  </borders>
  <cellStyleXfs count="35">
    <xf numFmtId="0" fontId="0" fillId="0" borderId="0"/>
    <xf numFmtId="0" fontId="1" fillId="0" borderId="1" applyAlignment="1">
      <alignment horizontal="center" vertical="top" wrapText="1"/>
    </xf>
    <xf numFmtId="0" fontId="2" fillId="0" borderId="1" applyAlignment="1">
      <alignment horizontal="center" vertical="top" wrapText="1"/>
    </xf>
    <xf numFmtId="9" fontId="3" fillId="0" borderId="1" applyAlignment="1">
      <alignment horizontal="center" vertical="center"/>
    </xf>
    <xf numFmtId="1" fontId="3" fillId="0" borderId="2" applyAlignment="1">
      <alignment horizontal="center" vertical="center"/>
    </xf>
    <xf numFmtId="1" fontId="4" fillId="0" borderId="3" applyAlignment="1">
      <alignment horizontal="center" vertical="center"/>
    </xf>
    <xf numFmtId="1" fontId="4" fillId="0" borderId="4" applyAlignment="1">
      <alignment horizontal="center" vertical="center"/>
    </xf>
    <xf numFmtId="0" fontId="3" fillId="0" borderId="2" applyAlignment="1">
      <alignment horizontal="center" vertical="center" wrapText="1"/>
    </xf>
    <xf numFmtId="0" fontId="3" fillId="0" borderId="3" applyAlignment="1">
      <alignment horizontal="center" vertical="center" wrapText="1"/>
    </xf>
    <xf numFmtId="0" fontId="3" fillId="0" borderId="2"/>
    <xf numFmtId="0" fontId="3" fillId="0" borderId="2" applyAlignment="1">
      <alignment horizontal="center" vertical="center"/>
    </xf>
    <xf numFmtId="0" fontId="4" fillId="0" borderId="2" applyAlignment="1">
      <alignment horizontal="center" vertical="center"/>
    </xf>
    <xf numFmtId="0" fontId="3" fillId="0" borderId="1" applyAlignment="1">
      <alignment horizontal="center" vertical="center"/>
    </xf>
    <xf numFmtId="9" fontId="3" fillId="0" borderId="4" applyAlignment="1">
      <alignment horizontal="center" vertical="center"/>
    </xf>
    <xf numFmtId="9" fontId="4" fillId="0" borderId="4" applyAlignment="1">
      <alignment horizontal="center" vertical="center"/>
    </xf>
    <xf numFmtId="9" fontId="4" fillId="0" borderId="1" applyAlignment="1">
      <alignment horizontal="center" vertical="center"/>
    </xf>
    <xf numFmtId="1" fontId="3" fillId="0" borderId="1" applyAlignment="1">
      <alignment horizontal="center" vertical="center"/>
    </xf>
    <xf numFmtId="1" fontId="3" fillId="0" borderId="4" applyAlignment="1">
      <alignment horizontal="center" vertical="center"/>
    </xf>
    <xf numFmtId="0" fontId="3" fillId="0" borderId="1" applyAlignment="1">
      <alignment horizontal="center" vertical="center" wrapText="1"/>
    </xf>
    <xf numFmtId="0" fontId="4" fillId="0" borderId="1"/>
    <xf numFmtId="0" fontId="5" fillId="0" borderId="1"/>
    <xf numFmtId="0" fontId="6" fillId="0" borderId="1" applyAlignment="1">
      <alignment horizontal="left" vertical="center"/>
    </xf>
    <xf numFmtId="0" fontId="7" fillId="0" borderId="1" applyAlignment="1">
      <alignment horizontal="left" vertical="top" wrapText="1"/>
    </xf>
    <xf numFmtId="0" fontId="8" fillId="0" borderId="1" applyAlignment="1">
      <alignment horizontal="left" vertical="top"/>
    </xf>
    <xf numFmtId="0" fontId="3" fillId="0" borderId="1" applyAlignment="1">
      <alignment horizontal="center" vertical="center"/>
    </xf>
    <xf numFmtId="0" fontId="9" fillId="0" borderId="1"/>
    <xf numFmtId="0" fontId="4" fillId="0" borderId="1" applyAlignment="1">
      <alignment horizontal="center" vertical="center" wrapText="1"/>
    </xf>
    <xf numFmtId="9" fontId="3" fillId="2" borderId="1" applyAlignment="1">
      <alignment horizontal="center" vertical="center"/>
    </xf>
    <xf numFmtId="0" fontId="3" fillId="2" borderId="1" applyAlignment="1">
      <alignment horizontal="center" vertical="center"/>
    </xf>
    <xf numFmtId="0" fontId="3" fillId="0" borderId="1" applyAlignment="1">
      <alignment horizontal="center" vertical="center"/>
    </xf>
    <xf numFmtId="0" fontId="3" fillId="2" borderId="1" applyAlignment="1">
      <alignment horizontal="center" vertical="center" wrapText="1"/>
    </xf>
    <xf numFmtId="0" fontId="10" fillId="0" borderId="1" applyAlignment="1">
      <alignment horizontal="center" vertical="center"/>
    </xf>
    <xf numFmtId="9" fontId="3" fillId="2" borderId="4" applyAlignment="1">
      <alignment horizontal="center" vertical="center"/>
    </xf>
    <xf numFmtId="9" fontId="4" fillId="2" borderId="4" applyAlignment="1">
      <alignment horizontal="center" vertical="center"/>
    </xf>
    <xf numFmtId="9" fontId="4" fillId="2" borderId="1" applyAlignment="1">
      <alignment horizontal="center" vertical="center"/>
    </xf>
  </cellStyleXfs>
  <cellXfs count="29">
    <xf numFmtId="0" fontId="0" fillId="0" borderId="0" pivotButton="0" quotePrefix="0" xfId="0"/>
    <xf numFmtId="0" fontId="2" fillId="0" borderId="0" applyAlignment="1" pivotButton="0" quotePrefix="0" xfId="0">
      <alignment horizontal="center" vertical="top" wrapText="1"/>
    </xf>
    <xf numFmtId="0" fontId="5" fillId="0" borderId="0" pivotButton="0" quotePrefix="0" xfId="0"/>
    <xf numFmtId="0" fontId="6" fillId="0" borderId="0" applyAlignment="1" pivotButton="0" quotePrefix="0" xfId="0">
      <alignment horizontal="left" vertical="center"/>
    </xf>
    <xf numFmtId="0" fontId="7" fillId="0" borderId="0" applyAlignment="1" pivotButton="0" quotePrefix="0" xfId="0">
      <alignment horizontal="left" vertical="top" wrapText="1"/>
    </xf>
    <xf numFmtId="0" fontId="8" fillId="0" borderId="0" applyAlignment="1" pivotButton="0" quotePrefix="0" xfId="0">
      <alignment horizontal="left" vertical="top"/>
    </xf>
    <xf numFmtId="0" fontId="2" fillId="0" borderId="0" pivotButton="0" quotePrefix="0" xfId="0"/>
    <xf numFmtId="0" fontId="11" fillId="0" borderId="0" pivotButton="0" quotePrefix="0" xfId="0"/>
    <xf numFmtId="0" fontId="4" fillId="0" borderId="0" applyAlignment="1" pivotButton="0" quotePrefix="0" xfId="0">
      <alignment horizontal="center" vertical="center"/>
    </xf>
    <xf numFmtId="0" fontId="4" fillId="0" borderId="0" pivotButton="0" quotePrefix="0" xfId="0"/>
    <xf numFmtId="0" fontId="3" fillId="0" borderId="0" applyAlignment="1" pivotButton="0" quotePrefix="0" xfId="0">
      <alignment horizontal="center" vertical="center"/>
    </xf>
    <xf numFmtId="0" fontId="11" fillId="0" borderId="0" applyAlignment="1" pivotButton="0" quotePrefix="0" xfId="0">
      <alignment horizontal="center" vertical="center"/>
    </xf>
    <xf numFmtId="0" fontId="3" fillId="0" borderId="0" pivotButton="0" quotePrefix="0" xfId="0"/>
    <xf numFmtId="0" fontId="4" fillId="0" borderId="2" applyAlignment="1" pivotButton="0" quotePrefix="0" xfId="0">
      <alignment horizontal="center" vertical="center"/>
    </xf>
    <xf numFmtId="0" fontId="0" fillId="0" borderId="5" pivotButton="0" quotePrefix="0" xfId="0"/>
    <xf numFmtId="0" fontId="3" fillId="0" borderId="2" applyAlignment="1" pivotButton="0" quotePrefix="0" xfId="0">
      <alignment horizontal="center" vertical="center" wrapText="1"/>
    </xf>
    <xf numFmtId="0" fontId="3" fillId="0" borderId="0" applyAlignment="1" pivotButton="0" quotePrefix="0" xfId="0">
      <alignment horizontal="left" vertical="center"/>
    </xf>
    <xf numFmtId="1" fontId="0" fillId="0" borderId="2" applyAlignment="1" pivotButton="0" quotePrefix="0" xfId="0">
      <alignment horizontal="center" vertical="center"/>
    </xf>
    <xf numFmtId="0" fontId="4" fillId="0" borderId="0" applyAlignment="1" pivotButton="0" quotePrefix="0" xfId="0">
      <alignment horizontal="left" vertical="center"/>
    </xf>
    <xf numFmtId="1" fontId="0" fillId="0" borderId="4" applyAlignment="1" pivotButton="0" quotePrefix="0" xfId="0">
      <alignment horizontal="center" vertical="center"/>
    </xf>
    <xf numFmtId="0" fontId="4" fillId="0" borderId="0" applyAlignment="1" pivotButton="0" quotePrefix="0" xfId="0">
      <alignment horizontal="left" vertical="top" wrapText="1"/>
    </xf>
    <xf numFmtId="0" fontId="9" fillId="0" borderId="0" applyAlignment="1" pivotButton="0" quotePrefix="0" xfId="0">
      <alignment horizontal="left" vertical="top" wrapText="1"/>
    </xf>
    <xf numFmtId="1" fontId="0" fillId="0" borderId="0" applyAlignment="1" pivotButton="0" quotePrefix="0" xfId="0">
      <alignment horizontal="center" vertical="center"/>
    </xf>
    <xf numFmtId="0" fontId="3" fillId="0" borderId="0" applyAlignment="1" pivotButton="0" quotePrefix="0" xfId="0">
      <alignment horizontal="left" vertical="top" wrapText="1"/>
    </xf>
    <xf numFmtId="9" fontId="0" fillId="0" borderId="0" applyAlignment="1" pivotButton="0" quotePrefix="0" xfId="0">
      <alignment horizontal="center" vertical="center"/>
    </xf>
    <xf numFmtId="0" fontId="1" fillId="0" borderId="0" pivotButton="0" quotePrefix="0" xfId="0"/>
    <xf numFmtId="0" fontId="3" fillId="0" borderId="0" applyAlignment="1" pivotButton="0" quotePrefix="0" xfId="0">
      <alignment horizontal="center" vertical="center" wrapText="1"/>
    </xf>
    <xf numFmtId="0" fontId="4" fillId="0" borderId="3" applyAlignment="1" pivotButton="0" quotePrefix="0" xfId="0">
      <alignment horizontal="center" vertical="center" wrapText="1"/>
    </xf>
    <xf numFmtId="0" fontId="9" fillId="0" borderId="0" pivotButton="0" quotePrefix="0" xfId="0"/>
  </cellXfs>
  <cellStyles count="35">
    <cellStyle name="Normal" xfId="0" builtinId="0" hidden="0"/>
    <cellStyle name="style_title" xfId="1" hidden="0"/>
    <cellStyle name="style_title_big" xfId="2" hidden="0"/>
    <cellStyle name="style_table" xfId="3" hidden="0"/>
    <cellStyle name="style_unweighted" xfId="4" hidden="0"/>
    <cellStyle name="style_unweighted_bold" xfId="5" hidden="0"/>
    <cellStyle name="style_weighted" xfId="6" hidden="0"/>
    <cellStyle name="style_crossbreak" xfId="7" hidden="0"/>
    <cellStyle name="style_ranksum" xfId="8" hidden="0"/>
    <cellStyle name="style_crossbreak2" xfId="9" hidden="0"/>
    <cellStyle name="style_tablehead" xfId="10" hidden="0"/>
    <cellStyle name="style_tablehead_full" xfId="11" hidden="0"/>
    <cellStyle name="style_total" xfId="12" hidden="0"/>
    <cellStyle name="style_bottomtable" xfId="13" hidden="0"/>
    <cellStyle name="style_bottomtablenet" xfId="14" hidden="0"/>
    <cellStyle name="style_tablenet" xfId="15" hidden="0"/>
    <cellStyle name="style_rank_mean" xfId="16" hidden="0"/>
    <cellStyle name="style_rank_sd" xfId="17" hidden="0"/>
    <cellStyle name="style_answers" xfId="18" hidden="0"/>
    <cellStyle name="style_questions" xfId="19" hidden="0"/>
    <cellStyle name="style_coverinfo" xfId="20" hidden="0"/>
    <cellStyle name="style_coverinfo2" xfId="21" hidden="0"/>
    <cellStyle name="style_methodology" xfId="22" hidden="0"/>
    <cellStyle name="style_comment" xfId="23" hidden="0"/>
    <cellStyle name="style_contnum" xfId="24" hidden="0"/>
    <cellStyle name="style_rebase" xfId="25" hidden="0"/>
    <cellStyle name="style_answersnet" xfId="26" hidden="0"/>
    <cellStyle name="style_table_shade" xfId="27" hidden="0"/>
    <cellStyle name="style_table_sig_shade" xfId="28" hidden="0"/>
    <cellStyle name="style_table_sig" xfId="29" hidden="0"/>
    <cellStyle name="style_answers_shade" xfId="30" hidden="0"/>
    <cellStyle name="style_sig_code" xfId="31" hidden="0"/>
    <cellStyle name="style_bottomtable_shade" xfId="32" hidden="0"/>
    <cellStyle name="style_bottomtablenet_shade" xfId="33" hidden="0"/>
    <cellStyle name="style_tablenet_shade" xfId="34"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styles" Target="styles.xml" Id="rId116" /><Relationship Type="http://schemas.openxmlformats.org/officeDocument/2006/relationships/theme" Target="theme/theme1.xml" Id="rId117"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_rels/drawing9.xml.rels><Relationships xmlns="http://schemas.openxmlformats.org/package/2006/relationships"><Relationship Type="http://schemas.openxmlformats.org/officeDocument/2006/relationships/image" Target="/xl/media/image9.png" Id="rId1" /></Relationships>
</file>

<file path=xl/drawings/_rels/drawing10.xml.rels><Relationships xmlns="http://schemas.openxmlformats.org/package/2006/relationships"><Relationship Type="http://schemas.openxmlformats.org/officeDocument/2006/relationships/image" Target="/xl/media/image10.png" Id="rId1" /></Relationships>
</file>

<file path=xl/drawings/_rels/drawing11.xml.rels><Relationships xmlns="http://schemas.openxmlformats.org/package/2006/relationships"><Relationship Type="http://schemas.openxmlformats.org/officeDocument/2006/relationships/image" Target="/xl/media/image11.png" Id="rId1" /></Relationships>
</file>

<file path=xl/drawings/_rels/drawing12.xml.rels><Relationships xmlns="http://schemas.openxmlformats.org/package/2006/relationships"><Relationship Type="http://schemas.openxmlformats.org/officeDocument/2006/relationships/image" Target="/xl/media/image12.png" Id="rId1" /></Relationships>
</file>

<file path=xl/drawings/_rels/drawing13.xml.rels><Relationships xmlns="http://schemas.openxmlformats.org/package/2006/relationships"><Relationship Type="http://schemas.openxmlformats.org/officeDocument/2006/relationships/image" Target="/xl/media/image13.png" Id="rId1" /></Relationships>
</file>

<file path=xl/drawings/_rels/drawing14.xml.rels><Relationships xmlns="http://schemas.openxmlformats.org/package/2006/relationships"><Relationship Type="http://schemas.openxmlformats.org/officeDocument/2006/relationships/image" Target="/xl/media/image14.png" Id="rId1" /></Relationships>
</file>

<file path=xl/drawings/_rels/drawing15.xml.rels><Relationships xmlns="http://schemas.openxmlformats.org/package/2006/relationships"><Relationship Type="http://schemas.openxmlformats.org/officeDocument/2006/relationships/image" Target="/xl/media/image15.png" Id="rId1" /></Relationships>
</file>

<file path=xl/drawings/_rels/drawing16.xml.rels><Relationships xmlns="http://schemas.openxmlformats.org/package/2006/relationships"><Relationship Type="http://schemas.openxmlformats.org/officeDocument/2006/relationships/image" Target="/xl/media/image16.png" Id="rId1" /></Relationships>
</file>

<file path=xl/drawings/_rels/drawing17.xml.rels><Relationships xmlns="http://schemas.openxmlformats.org/package/2006/relationships"><Relationship Type="http://schemas.openxmlformats.org/officeDocument/2006/relationships/image" Target="/xl/media/image17.png" Id="rId1" /></Relationships>
</file>

<file path=xl/drawings/_rels/drawing18.xml.rels><Relationships xmlns="http://schemas.openxmlformats.org/package/2006/relationships"><Relationship Type="http://schemas.openxmlformats.org/officeDocument/2006/relationships/image" Target="/xl/media/image18.png" Id="rId1" /></Relationships>
</file>

<file path=xl/drawings/_rels/drawing19.xml.rels><Relationships xmlns="http://schemas.openxmlformats.org/package/2006/relationships"><Relationship Type="http://schemas.openxmlformats.org/officeDocument/2006/relationships/image" Target="/xl/media/image19.png" Id="rId1" /></Relationships>
</file>

<file path=xl/drawings/_rels/drawing20.xml.rels><Relationships xmlns="http://schemas.openxmlformats.org/package/2006/relationships"><Relationship Type="http://schemas.openxmlformats.org/officeDocument/2006/relationships/image" Target="/xl/media/image20.png" Id="rId1" /></Relationships>
</file>

<file path=xl/drawings/_rels/drawing21.xml.rels><Relationships xmlns="http://schemas.openxmlformats.org/package/2006/relationships"><Relationship Type="http://schemas.openxmlformats.org/officeDocument/2006/relationships/image" Target="/xl/media/image21.png" Id="rId1" /></Relationships>
</file>

<file path=xl/drawings/_rels/drawing22.xml.rels><Relationships xmlns="http://schemas.openxmlformats.org/package/2006/relationships"><Relationship Type="http://schemas.openxmlformats.org/officeDocument/2006/relationships/image" Target="/xl/media/image22.png" Id="rId1" /></Relationships>
</file>

<file path=xl/drawings/_rels/drawing23.xml.rels><Relationships xmlns="http://schemas.openxmlformats.org/package/2006/relationships"><Relationship Type="http://schemas.openxmlformats.org/officeDocument/2006/relationships/image" Target="/xl/media/image23.png" Id="rId1" /></Relationships>
</file>

<file path=xl/drawings/_rels/drawing24.xml.rels><Relationships xmlns="http://schemas.openxmlformats.org/package/2006/relationships"><Relationship Type="http://schemas.openxmlformats.org/officeDocument/2006/relationships/image" Target="/xl/media/image24.png" Id="rId1" /></Relationships>
</file>

<file path=xl/drawings/_rels/drawing25.xml.rels><Relationships xmlns="http://schemas.openxmlformats.org/package/2006/relationships"><Relationship Type="http://schemas.openxmlformats.org/officeDocument/2006/relationships/image" Target="/xl/media/image25.png" Id="rId1" /></Relationships>
</file>

<file path=xl/drawings/_rels/drawing26.xml.rels><Relationships xmlns="http://schemas.openxmlformats.org/package/2006/relationships"><Relationship Type="http://schemas.openxmlformats.org/officeDocument/2006/relationships/image" Target="/xl/media/image26.png" Id="rId1" /></Relationships>
</file>

<file path=xl/drawings/_rels/drawing27.xml.rels><Relationships xmlns="http://schemas.openxmlformats.org/package/2006/relationships"><Relationship Type="http://schemas.openxmlformats.org/officeDocument/2006/relationships/image" Target="/xl/media/image27.png" Id="rId1" /></Relationships>
</file>

<file path=xl/drawings/_rels/drawing28.xml.rels><Relationships xmlns="http://schemas.openxmlformats.org/package/2006/relationships"><Relationship Type="http://schemas.openxmlformats.org/officeDocument/2006/relationships/image" Target="/xl/media/image28.png" Id="rId1" /></Relationships>
</file>

<file path=xl/drawings/_rels/drawing29.xml.rels><Relationships xmlns="http://schemas.openxmlformats.org/package/2006/relationships"><Relationship Type="http://schemas.openxmlformats.org/officeDocument/2006/relationships/image" Target="/xl/media/image29.png" Id="rId1" /></Relationships>
</file>

<file path=xl/drawings/_rels/drawing30.xml.rels><Relationships xmlns="http://schemas.openxmlformats.org/package/2006/relationships"><Relationship Type="http://schemas.openxmlformats.org/officeDocument/2006/relationships/image" Target="/xl/media/image30.png" Id="rId1" /></Relationships>
</file>

<file path=xl/drawings/_rels/drawing31.xml.rels><Relationships xmlns="http://schemas.openxmlformats.org/package/2006/relationships"><Relationship Type="http://schemas.openxmlformats.org/officeDocument/2006/relationships/image" Target="/xl/media/image31.png" Id="rId1" /></Relationships>
</file>

<file path=xl/drawings/_rels/drawing32.xml.rels><Relationships xmlns="http://schemas.openxmlformats.org/package/2006/relationships"><Relationship Type="http://schemas.openxmlformats.org/officeDocument/2006/relationships/image" Target="/xl/media/image32.png" Id="rId1" /></Relationships>
</file>

<file path=xl/drawings/_rels/drawing33.xml.rels><Relationships xmlns="http://schemas.openxmlformats.org/package/2006/relationships"><Relationship Type="http://schemas.openxmlformats.org/officeDocument/2006/relationships/image" Target="/xl/media/image33.png" Id="rId1" /></Relationships>
</file>

<file path=xl/drawings/_rels/drawing34.xml.rels><Relationships xmlns="http://schemas.openxmlformats.org/package/2006/relationships"><Relationship Type="http://schemas.openxmlformats.org/officeDocument/2006/relationships/image" Target="/xl/media/image34.png" Id="rId1" /></Relationships>
</file>

<file path=xl/drawings/_rels/drawing35.xml.rels><Relationships xmlns="http://schemas.openxmlformats.org/package/2006/relationships"><Relationship Type="http://schemas.openxmlformats.org/officeDocument/2006/relationships/image" Target="/xl/media/image35.png" Id="rId1" /></Relationships>
</file>

<file path=xl/drawings/_rels/drawing36.xml.rels><Relationships xmlns="http://schemas.openxmlformats.org/package/2006/relationships"><Relationship Type="http://schemas.openxmlformats.org/officeDocument/2006/relationships/image" Target="/xl/media/image36.png" Id="rId1" /></Relationships>
</file>

<file path=xl/drawings/_rels/drawing37.xml.rels><Relationships xmlns="http://schemas.openxmlformats.org/package/2006/relationships"><Relationship Type="http://schemas.openxmlformats.org/officeDocument/2006/relationships/image" Target="/xl/media/image37.png" Id="rId1" /></Relationships>
</file>

<file path=xl/drawings/_rels/drawing38.xml.rels><Relationships xmlns="http://schemas.openxmlformats.org/package/2006/relationships"><Relationship Type="http://schemas.openxmlformats.org/officeDocument/2006/relationships/image" Target="/xl/media/image38.png" Id="rId1" /></Relationships>
</file>

<file path=xl/drawings/_rels/drawing39.xml.rels><Relationships xmlns="http://schemas.openxmlformats.org/package/2006/relationships"><Relationship Type="http://schemas.openxmlformats.org/officeDocument/2006/relationships/image" Target="/xl/media/image39.png" Id="rId1" /></Relationships>
</file>

<file path=xl/drawings/_rels/drawing40.xml.rels><Relationships xmlns="http://schemas.openxmlformats.org/package/2006/relationships"><Relationship Type="http://schemas.openxmlformats.org/officeDocument/2006/relationships/image" Target="/xl/media/image40.png" Id="rId1" /></Relationships>
</file>

<file path=xl/drawings/_rels/drawing41.xml.rels><Relationships xmlns="http://schemas.openxmlformats.org/package/2006/relationships"><Relationship Type="http://schemas.openxmlformats.org/officeDocument/2006/relationships/image" Target="/xl/media/image41.png" Id="rId1" /></Relationships>
</file>

<file path=xl/drawings/_rels/drawing42.xml.rels><Relationships xmlns="http://schemas.openxmlformats.org/package/2006/relationships"><Relationship Type="http://schemas.openxmlformats.org/officeDocument/2006/relationships/image" Target="/xl/media/image42.png" Id="rId1" /></Relationships>
</file>

<file path=xl/drawings/_rels/drawing43.xml.rels><Relationships xmlns="http://schemas.openxmlformats.org/package/2006/relationships"><Relationship Type="http://schemas.openxmlformats.org/officeDocument/2006/relationships/image" Target="/xl/media/image43.png" Id="rId1" /></Relationships>
</file>

<file path=xl/drawings/_rels/drawing44.xml.rels><Relationships xmlns="http://schemas.openxmlformats.org/package/2006/relationships"><Relationship Type="http://schemas.openxmlformats.org/officeDocument/2006/relationships/image" Target="/xl/media/image44.png" Id="rId1" /></Relationships>
</file>

<file path=xl/drawings/_rels/drawing45.xml.rels><Relationships xmlns="http://schemas.openxmlformats.org/package/2006/relationships"><Relationship Type="http://schemas.openxmlformats.org/officeDocument/2006/relationships/image" Target="/xl/media/image45.png" Id="rId1" /></Relationships>
</file>

<file path=xl/drawings/_rels/drawing46.xml.rels><Relationships xmlns="http://schemas.openxmlformats.org/package/2006/relationships"><Relationship Type="http://schemas.openxmlformats.org/officeDocument/2006/relationships/image" Target="/xl/media/image46.png" Id="rId1" /></Relationships>
</file>

<file path=xl/drawings/_rels/drawing47.xml.rels><Relationships xmlns="http://schemas.openxmlformats.org/package/2006/relationships"><Relationship Type="http://schemas.openxmlformats.org/officeDocument/2006/relationships/image" Target="/xl/media/image47.png" Id="rId1" /></Relationships>
</file>

<file path=xl/drawings/_rels/drawing48.xml.rels><Relationships xmlns="http://schemas.openxmlformats.org/package/2006/relationships"><Relationship Type="http://schemas.openxmlformats.org/officeDocument/2006/relationships/image" Target="/xl/media/image48.png" Id="rId1" /></Relationships>
</file>

<file path=xl/drawings/_rels/drawing49.xml.rels><Relationships xmlns="http://schemas.openxmlformats.org/package/2006/relationships"><Relationship Type="http://schemas.openxmlformats.org/officeDocument/2006/relationships/image" Target="/xl/media/image49.png" Id="rId1" /></Relationships>
</file>

<file path=xl/drawings/_rels/drawing50.xml.rels><Relationships xmlns="http://schemas.openxmlformats.org/package/2006/relationships"><Relationship Type="http://schemas.openxmlformats.org/officeDocument/2006/relationships/image" Target="/xl/media/image50.png" Id="rId1" /></Relationships>
</file>

<file path=xl/drawings/_rels/drawing51.xml.rels><Relationships xmlns="http://schemas.openxmlformats.org/package/2006/relationships"><Relationship Type="http://schemas.openxmlformats.org/officeDocument/2006/relationships/image" Target="/xl/media/image51.png" Id="rId1" /></Relationships>
</file>

<file path=xl/drawings/_rels/drawing52.xml.rels><Relationships xmlns="http://schemas.openxmlformats.org/package/2006/relationships"><Relationship Type="http://schemas.openxmlformats.org/officeDocument/2006/relationships/image" Target="/xl/media/image52.png" Id="rId1" /></Relationships>
</file>

<file path=xl/drawings/_rels/drawing53.xml.rels><Relationships xmlns="http://schemas.openxmlformats.org/package/2006/relationships"><Relationship Type="http://schemas.openxmlformats.org/officeDocument/2006/relationships/image" Target="/xl/media/image53.png" Id="rId1" /></Relationships>
</file>

<file path=xl/drawings/_rels/drawing54.xml.rels><Relationships xmlns="http://schemas.openxmlformats.org/package/2006/relationships"><Relationship Type="http://schemas.openxmlformats.org/officeDocument/2006/relationships/image" Target="/xl/media/image54.png" Id="rId1" /></Relationships>
</file>

<file path=xl/drawings/_rels/drawing55.xml.rels><Relationships xmlns="http://schemas.openxmlformats.org/package/2006/relationships"><Relationship Type="http://schemas.openxmlformats.org/officeDocument/2006/relationships/image" Target="/xl/media/image55.png" Id="rId1" /></Relationships>
</file>

<file path=xl/drawings/_rels/drawing56.xml.rels><Relationships xmlns="http://schemas.openxmlformats.org/package/2006/relationships"><Relationship Type="http://schemas.openxmlformats.org/officeDocument/2006/relationships/image" Target="/xl/media/image56.png" Id="rId1" /></Relationships>
</file>

<file path=xl/drawings/_rels/drawing57.xml.rels><Relationships xmlns="http://schemas.openxmlformats.org/package/2006/relationships"><Relationship Type="http://schemas.openxmlformats.org/officeDocument/2006/relationships/image" Target="/xl/media/image57.png" Id="rId1" /></Relationships>
</file>

<file path=xl/drawings/_rels/drawing58.xml.rels><Relationships xmlns="http://schemas.openxmlformats.org/package/2006/relationships"><Relationship Type="http://schemas.openxmlformats.org/officeDocument/2006/relationships/image" Target="/xl/media/image58.png" Id="rId1" /></Relationships>
</file>

<file path=xl/drawings/_rels/drawing59.xml.rels><Relationships xmlns="http://schemas.openxmlformats.org/package/2006/relationships"><Relationship Type="http://schemas.openxmlformats.org/officeDocument/2006/relationships/image" Target="/xl/media/image59.png" Id="rId1" /></Relationships>
</file>

<file path=xl/drawings/_rels/drawing60.xml.rels><Relationships xmlns="http://schemas.openxmlformats.org/package/2006/relationships"><Relationship Type="http://schemas.openxmlformats.org/officeDocument/2006/relationships/image" Target="/xl/media/image60.png" Id="rId1" /></Relationships>
</file>

<file path=xl/drawings/_rels/drawing61.xml.rels><Relationships xmlns="http://schemas.openxmlformats.org/package/2006/relationships"><Relationship Type="http://schemas.openxmlformats.org/officeDocument/2006/relationships/image" Target="/xl/media/image61.png" Id="rId1" /></Relationships>
</file>

<file path=xl/drawings/_rels/drawing62.xml.rels><Relationships xmlns="http://schemas.openxmlformats.org/package/2006/relationships"><Relationship Type="http://schemas.openxmlformats.org/officeDocument/2006/relationships/image" Target="/xl/media/image62.png" Id="rId1" /></Relationships>
</file>

<file path=xl/drawings/_rels/drawing63.xml.rels><Relationships xmlns="http://schemas.openxmlformats.org/package/2006/relationships"><Relationship Type="http://schemas.openxmlformats.org/officeDocument/2006/relationships/image" Target="/xl/media/image63.png" Id="rId1" /></Relationships>
</file>

<file path=xl/drawings/_rels/drawing64.xml.rels><Relationships xmlns="http://schemas.openxmlformats.org/package/2006/relationships"><Relationship Type="http://schemas.openxmlformats.org/officeDocument/2006/relationships/image" Target="/xl/media/image64.png" Id="rId1" /></Relationships>
</file>

<file path=xl/drawings/_rels/drawing65.xml.rels><Relationships xmlns="http://schemas.openxmlformats.org/package/2006/relationships"><Relationship Type="http://schemas.openxmlformats.org/officeDocument/2006/relationships/image" Target="/xl/media/image65.png" Id="rId1" /></Relationships>
</file>

<file path=xl/drawings/_rels/drawing66.xml.rels><Relationships xmlns="http://schemas.openxmlformats.org/package/2006/relationships"><Relationship Type="http://schemas.openxmlformats.org/officeDocument/2006/relationships/image" Target="/xl/media/image66.png" Id="rId1" /></Relationships>
</file>

<file path=xl/drawings/_rels/drawing67.xml.rels><Relationships xmlns="http://schemas.openxmlformats.org/package/2006/relationships"><Relationship Type="http://schemas.openxmlformats.org/officeDocument/2006/relationships/image" Target="/xl/media/image67.png" Id="rId1" /></Relationships>
</file>

<file path=xl/drawings/_rels/drawing68.xml.rels><Relationships xmlns="http://schemas.openxmlformats.org/package/2006/relationships"><Relationship Type="http://schemas.openxmlformats.org/officeDocument/2006/relationships/image" Target="/xl/media/image68.png" Id="rId1" /></Relationships>
</file>

<file path=xl/drawings/_rels/drawing69.xml.rels><Relationships xmlns="http://schemas.openxmlformats.org/package/2006/relationships"><Relationship Type="http://schemas.openxmlformats.org/officeDocument/2006/relationships/image" Target="/xl/media/image69.png" Id="rId1" /></Relationships>
</file>

<file path=xl/drawings/_rels/drawing70.xml.rels><Relationships xmlns="http://schemas.openxmlformats.org/package/2006/relationships"><Relationship Type="http://schemas.openxmlformats.org/officeDocument/2006/relationships/image" Target="/xl/media/image70.png" Id="rId1" /></Relationships>
</file>

<file path=xl/drawings/_rels/drawing71.xml.rels><Relationships xmlns="http://schemas.openxmlformats.org/package/2006/relationships"><Relationship Type="http://schemas.openxmlformats.org/officeDocument/2006/relationships/image" Target="/xl/media/image71.png" Id="rId1" /></Relationships>
</file>

<file path=xl/drawings/_rels/drawing72.xml.rels><Relationships xmlns="http://schemas.openxmlformats.org/package/2006/relationships"><Relationship Type="http://schemas.openxmlformats.org/officeDocument/2006/relationships/image" Target="/xl/media/image72.png" Id="rId1" /></Relationships>
</file>

<file path=xl/drawings/_rels/drawing73.xml.rels><Relationships xmlns="http://schemas.openxmlformats.org/package/2006/relationships"><Relationship Type="http://schemas.openxmlformats.org/officeDocument/2006/relationships/image" Target="/xl/media/image73.png" Id="rId1" /></Relationships>
</file>

<file path=xl/drawings/_rels/drawing74.xml.rels><Relationships xmlns="http://schemas.openxmlformats.org/package/2006/relationships"><Relationship Type="http://schemas.openxmlformats.org/officeDocument/2006/relationships/image" Target="/xl/media/image74.png" Id="rId1" /></Relationships>
</file>

<file path=xl/drawings/_rels/drawing75.xml.rels><Relationships xmlns="http://schemas.openxmlformats.org/package/2006/relationships"><Relationship Type="http://schemas.openxmlformats.org/officeDocument/2006/relationships/image" Target="/xl/media/image75.png" Id="rId1" /></Relationships>
</file>

<file path=xl/drawings/_rels/drawing76.xml.rels><Relationships xmlns="http://schemas.openxmlformats.org/package/2006/relationships"><Relationship Type="http://schemas.openxmlformats.org/officeDocument/2006/relationships/image" Target="/xl/media/image76.png" Id="rId1" /></Relationships>
</file>

<file path=xl/drawings/_rels/drawing77.xml.rels><Relationships xmlns="http://schemas.openxmlformats.org/package/2006/relationships"><Relationship Type="http://schemas.openxmlformats.org/officeDocument/2006/relationships/image" Target="/xl/media/image77.png" Id="rId1" /></Relationships>
</file>

<file path=xl/drawings/_rels/drawing78.xml.rels><Relationships xmlns="http://schemas.openxmlformats.org/package/2006/relationships"><Relationship Type="http://schemas.openxmlformats.org/officeDocument/2006/relationships/image" Target="/xl/media/image78.png" Id="rId1" /></Relationships>
</file>

<file path=xl/drawings/_rels/drawing79.xml.rels><Relationships xmlns="http://schemas.openxmlformats.org/package/2006/relationships"><Relationship Type="http://schemas.openxmlformats.org/officeDocument/2006/relationships/image" Target="/xl/media/image79.png" Id="rId1" /></Relationships>
</file>

<file path=xl/drawings/_rels/drawing80.xml.rels><Relationships xmlns="http://schemas.openxmlformats.org/package/2006/relationships"><Relationship Type="http://schemas.openxmlformats.org/officeDocument/2006/relationships/image" Target="/xl/media/image80.png" Id="rId1" /></Relationships>
</file>

<file path=xl/drawings/_rels/drawing81.xml.rels><Relationships xmlns="http://schemas.openxmlformats.org/package/2006/relationships"><Relationship Type="http://schemas.openxmlformats.org/officeDocument/2006/relationships/image" Target="/xl/media/image81.png" Id="rId1" /></Relationships>
</file>

<file path=xl/drawings/_rels/drawing82.xml.rels><Relationships xmlns="http://schemas.openxmlformats.org/package/2006/relationships"><Relationship Type="http://schemas.openxmlformats.org/officeDocument/2006/relationships/image" Target="/xl/media/image82.png" Id="rId1" /></Relationships>
</file>

<file path=xl/drawings/_rels/drawing83.xml.rels><Relationships xmlns="http://schemas.openxmlformats.org/package/2006/relationships"><Relationship Type="http://schemas.openxmlformats.org/officeDocument/2006/relationships/image" Target="/xl/media/image83.png" Id="rId1" /></Relationships>
</file>

<file path=xl/drawings/_rels/drawing84.xml.rels><Relationships xmlns="http://schemas.openxmlformats.org/package/2006/relationships"><Relationship Type="http://schemas.openxmlformats.org/officeDocument/2006/relationships/image" Target="/xl/media/image84.png" Id="rId1" /></Relationships>
</file>

<file path=xl/drawings/_rels/drawing85.xml.rels><Relationships xmlns="http://schemas.openxmlformats.org/package/2006/relationships"><Relationship Type="http://schemas.openxmlformats.org/officeDocument/2006/relationships/image" Target="/xl/media/image85.png" Id="rId1" /></Relationships>
</file>

<file path=xl/drawings/_rels/drawing86.xml.rels><Relationships xmlns="http://schemas.openxmlformats.org/package/2006/relationships"><Relationship Type="http://schemas.openxmlformats.org/officeDocument/2006/relationships/image" Target="/xl/media/image86.png" Id="rId1" /></Relationships>
</file>

<file path=xl/drawings/_rels/drawing87.xml.rels><Relationships xmlns="http://schemas.openxmlformats.org/package/2006/relationships"><Relationship Type="http://schemas.openxmlformats.org/officeDocument/2006/relationships/image" Target="/xl/media/image87.png" Id="rId1" /></Relationships>
</file>

<file path=xl/drawings/_rels/drawing88.xml.rels><Relationships xmlns="http://schemas.openxmlformats.org/package/2006/relationships"><Relationship Type="http://schemas.openxmlformats.org/officeDocument/2006/relationships/image" Target="/xl/media/image88.png" Id="rId1" /></Relationships>
</file>

<file path=xl/drawings/_rels/drawing89.xml.rels><Relationships xmlns="http://schemas.openxmlformats.org/package/2006/relationships"><Relationship Type="http://schemas.openxmlformats.org/officeDocument/2006/relationships/image" Target="/xl/media/image89.png" Id="rId1" /></Relationships>
</file>

<file path=xl/drawings/_rels/drawing90.xml.rels><Relationships xmlns="http://schemas.openxmlformats.org/package/2006/relationships"><Relationship Type="http://schemas.openxmlformats.org/officeDocument/2006/relationships/image" Target="/xl/media/image90.png" Id="rId1" /></Relationships>
</file>

<file path=xl/drawings/_rels/drawing91.xml.rels><Relationships xmlns="http://schemas.openxmlformats.org/package/2006/relationships"><Relationship Type="http://schemas.openxmlformats.org/officeDocument/2006/relationships/image" Target="/xl/media/image91.png" Id="rId1" /></Relationships>
</file>

<file path=xl/drawings/_rels/drawing92.xml.rels><Relationships xmlns="http://schemas.openxmlformats.org/package/2006/relationships"><Relationship Type="http://schemas.openxmlformats.org/officeDocument/2006/relationships/image" Target="/xl/media/image92.png" Id="rId1" /></Relationships>
</file>

<file path=xl/drawings/_rels/drawing93.xml.rels><Relationships xmlns="http://schemas.openxmlformats.org/package/2006/relationships"><Relationship Type="http://schemas.openxmlformats.org/officeDocument/2006/relationships/image" Target="/xl/media/image93.png" Id="rId1" /></Relationships>
</file>

<file path=xl/drawings/_rels/drawing94.xml.rels><Relationships xmlns="http://schemas.openxmlformats.org/package/2006/relationships"><Relationship Type="http://schemas.openxmlformats.org/officeDocument/2006/relationships/image" Target="/xl/media/image94.png" Id="rId1" /></Relationships>
</file>

<file path=xl/drawings/_rels/drawing95.xml.rels><Relationships xmlns="http://schemas.openxmlformats.org/package/2006/relationships"><Relationship Type="http://schemas.openxmlformats.org/officeDocument/2006/relationships/image" Target="/xl/media/image95.png" Id="rId1" /></Relationships>
</file>

<file path=xl/drawings/_rels/drawing96.xml.rels><Relationships xmlns="http://schemas.openxmlformats.org/package/2006/relationships"><Relationship Type="http://schemas.openxmlformats.org/officeDocument/2006/relationships/image" Target="/xl/media/image96.png" Id="rId1" /></Relationships>
</file>

<file path=xl/drawings/_rels/drawing97.xml.rels><Relationships xmlns="http://schemas.openxmlformats.org/package/2006/relationships"><Relationship Type="http://schemas.openxmlformats.org/officeDocument/2006/relationships/image" Target="/xl/media/image97.png" Id="rId1" /></Relationships>
</file>

<file path=xl/drawings/_rels/drawing98.xml.rels><Relationships xmlns="http://schemas.openxmlformats.org/package/2006/relationships"><Relationship Type="http://schemas.openxmlformats.org/officeDocument/2006/relationships/image" Target="/xl/media/image98.png" Id="rId1" /></Relationships>
</file>

<file path=xl/drawings/_rels/drawing99.xml.rels><Relationships xmlns="http://schemas.openxmlformats.org/package/2006/relationships"><Relationship Type="http://schemas.openxmlformats.org/officeDocument/2006/relationships/image" Target="/xl/media/image99.png" Id="rId1" /></Relationships>
</file>

<file path=xl/drawings/_rels/drawing100.xml.rels><Relationships xmlns="http://schemas.openxmlformats.org/package/2006/relationships"><Relationship Type="http://schemas.openxmlformats.org/officeDocument/2006/relationships/image" Target="/xl/media/image100.png" Id="rId1" /></Relationships>
</file>

<file path=xl/drawings/_rels/drawing101.xml.rels><Relationships xmlns="http://schemas.openxmlformats.org/package/2006/relationships"><Relationship Type="http://schemas.openxmlformats.org/officeDocument/2006/relationships/image" Target="/xl/media/image101.png" Id="rId1" /></Relationships>
</file>

<file path=xl/drawings/_rels/drawing102.xml.rels><Relationships xmlns="http://schemas.openxmlformats.org/package/2006/relationships"><Relationship Type="http://schemas.openxmlformats.org/officeDocument/2006/relationships/image" Target="/xl/media/image102.png" Id="rId1" /></Relationships>
</file>

<file path=xl/drawings/_rels/drawing103.xml.rels><Relationships xmlns="http://schemas.openxmlformats.org/package/2006/relationships"><Relationship Type="http://schemas.openxmlformats.org/officeDocument/2006/relationships/image" Target="/xl/media/image103.png" Id="rId1" /></Relationships>
</file>

<file path=xl/drawings/_rels/drawing104.xml.rels><Relationships xmlns="http://schemas.openxmlformats.org/package/2006/relationships"><Relationship Type="http://schemas.openxmlformats.org/officeDocument/2006/relationships/image" Target="/xl/media/image104.png" Id="rId1" /></Relationships>
</file>

<file path=xl/drawings/_rels/drawing105.xml.rels><Relationships xmlns="http://schemas.openxmlformats.org/package/2006/relationships"><Relationship Type="http://schemas.openxmlformats.org/officeDocument/2006/relationships/image" Target="/xl/media/image105.png" Id="rId1" /></Relationships>
</file>

<file path=xl/drawings/_rels/drawing106.xml.rels><Relationships xmlns="http://schemas.openxmlformats.org/package/2006/relationships"><Relationship Type="http://schemas.openxmlformats.org/officeDocument/2006/relationships/image" Target="/xl/media/image106.png" Id="rId1" /></Relationships>
</file>

<file path=xl/drawings/_rels/drawing107.xml.rels><Relationships xmlns="http://schemas.openxmlformats.org/package/2006/relationships"><Relationship Type="http://schemas.openxmlformats.org/officeDocument/2006/relationships/image" Target="/xl/media/image107.png" Id="rId1" /></Relationships>
</file>

<file path=xl/drawings/_rels/drawing108.xml.rels><Relationships xmlns="http://schemas.openxmlformats.org/package/2006/relationships"><Relationship Type="http://schemas.openxmlformats.org/officeDocument/2006/relationships/image" Target="/xl/media/image108.png" Id="rId1" /></Relationships>
</file>

<file path=xl/drawings/_rels/drawing109.xml.rels><Relationships xmlns="http://schemas.openxmlformats.org/package/2006/relationships"><Relationship Type="http://schemas.openxmlformats.org/officeDocument/2006/relationships/image" Target="/xl/media/image109.png" Id="rId1" /></Relationships>
</file>

<file path=xl/drawings/_rels/drawing110.xml.rels><Relationships xmlns="http://schemas.openxmlformats.org/package/2006/relationships"><Relationship Type="http://schemas.openxmlformats.org/officeDocument/2006/relationships/image" Target="/xl/media/image110.png" Id="rId1" /></Relationships>
</file>

<file path=xl/drawings/_rels/drawing111.xml.rels><Relationships xmlns="http://schemas.openxmlformats.org/package/2006/relationships"><Relationship Type="http://schemas.openxmlformats.org/officeDocument/2006/relationships/image" Target="/xl/media/image111.png" Id="rId1" /></Relationships>
</file>

<file path=xl/drawings/_rels/drawing112.xml.rels><Relationships xmlns="http://schemas.openxmlformats.org/package/2006/relationships"><Relationship Type="http://schemas.openxmlformats.org/officeDocument/2006/relationships/image" Target="/xl/media/image112.png" Id="rId1" /></Relationships>
</file>

<file path=xl/drawings/_rels/drawing113.xml.rels><Relationships xmlns="http://schemas.openxmlformats.org/package/2006/relationships"><Relationship Type="http://schemas.openxmlformats.org/officeDocument/2006/relationships/image" Target="/xl/media/image113.png" Id="rId1" /></Relationships>
</file>

<file path=xl/drawings/_rels/drawing114.xml.rels><Relationships xmlns="http://schemas.openxmlformats.org/package/2006/relationships"><Relationship Type="http://schemas.openxmlformats.org/officeDocument/2006/relationships/image" Target="/xl/media/image114.png" Id="rId1" /></Relationships>
</file>

<file path=xl/drawings/_rels/drawing115.xml.rels><Relationships xmlns="http://schemas.openxmlformats.org/package/2006/relationships"><Relationship Type="http://schemas.openxmlformats.org/officeDocument/2006/relationships/image" Target="/xl/media/image115.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5</col>
      <colOff>0</colOff>
      <row>1</row>
      <rowOff>0</rowOff>
    </from>
    <ext cx="4389120" cy="795893"/>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2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3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4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5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6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7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8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9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6.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7.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8.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09.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0.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2.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3.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4.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drawings/drawing115.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1463040" cy="265297"/>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_rels/sheet9.xml.rels><Relationships xmlns="http://schemas.openxmlformats.org/package/2006/relationships"><Relationship Type="http://schemas.openxmlformats.org/officeDocument/2006/relationships/drawing" Target="/xl/drawings/drawing9.xml" Id="rId1" /></Relationships>
</file>

<file path=xl/worksheets/_rels/sheet10.xml.rels><Relationships xmlns="http://schemas.openxmlformats.org/package/2006/relationships"><Relationship Type="http://schemas.openxmlformats.org/officeDocument/2006/relationships/drawing" Target="/xl/drawings/drawing10.xml" Id="rId1" /></Relationships>
</file>

<file path=xl/worksheets/_rels/sheet11.xml.rels><Relationships xmlns="http://schemas.openxmlformats.org/package/2006/relationships"><Relationship Type="http://schemas.openxmlformats.org/officeDocument/2006/relationships/drawing" Target="/xl/drawings/drawing11.xml" Id="rId1" /></Relationships>
</file>

<file path=xl/worksheets/_rels/sheet12.xml.rels><Relationships xmlns="http://schemas.openxmlformats.org/package/2006/relationships"><Relationship Type="http://schemas.openxmlformats.org/officeDocument/2006/relationships/drawing" Target="/xl/drawings/drawing12.xml" Id="rId1" /></Relationships>
</file>

<file path=xl/worksheets/_rels/sheet13.xml.rels><Relationships xmlns="http://schemas.openxmlformats.org/package/2006/relationships"><Relationship Type="http://schemas.openxmlformats.org/officeDocument/2006/relationships/drawing" Target="/xl/drawings/drawing13.xml" Id="rId1" /></Relationships>
</file>

<file path=xl/worksheets/_rels/sheet14.xml.rels><Relationships xmlns="http://schemas.openxmlformats.org/package/2006/relationships"><Relationship Type="http://schemas.openxmlformats.org/officeDocument/2006/relationships/drawing" Target="/xl/drawings/drawing14.xml" Id="rId1" /></Relationships>
</file>

<file path=xl/worksheets/_rels/sheet15.xml.rels><Relationships xmlns="http://schemas.openxmlformats.org/package/2006/relationships"><Relationship Type="http://schemas.openxmlformats.org/officeDocument/2006/relationships/drawing" Target="/xl/drawings/drawing15.xml" Id="rId1" /></Relationships>
</file>

<file path=xl/worksheets/_rels/sheet16.xml.rels><Relationships xmlns="http://schemas.openxmlformats.org/package/2006/relationships"><Relationship Type="http://schemas.openxmlformats.org/officeDocument/2006/relationships/drawing" Target="/xl/drawings/drawing16.xml" Id="rId1" /></Relationships>
</file>

<file path=xl/worksheets/_rels/sheet17.xml.rels><Relationships xmlns="http://schemas.openxmlformats.org/package/2006/relationships"><Relationship Type="http://schemas.openxmlformats.org/officeDocument/2006/relationships/drawing" Target="/xl/drawings/drawing17.xml" Id="rId1" /></Relationships>
</file>

<file path=xl/worksheets/_rels/sheet18.xml.rels><Relationships xmlns="http://schemas.openxmlformats.org/package/2006/relationships"><Relationship Type="http://schemas.openxmlformats.org/officeDocument/2006/relationships/drawing" Target="/xl/drawings/drawing18.xml" Id="rId1" /></Relationships>
</file>

<file path=xl/worksheets/_rels/sheet19.xml.rels><Relationships xmlns="http://schemas.openxmlformats.org/package/2006/relationships"><Relationship Type="http://schemas.openxmlformats.org/officeDocument/2006/relationships/drawing" Target="/xl/drawings/drawing19.xml" Id="rId1" /></Relationships>
</file>

<file path=xl/worksheets/_rels/sheet20.xml.rels><Relationships xmlns="http://schemas.openxmlformats.org/package/2006/relationships"><Relationship Type="http://schemas.openxmlformats.org/officeDocument/2006/relationships/drawing" Target="/xl/drawings/drawing20.xml" Id="rId1" /></Relationships>
</file>

<file path=xl/worksheets/_rels/sheet21.xml.rels><Relationships xmlns="http://schemas.openxmlformats.org/package/2006/relationships"><Relationship Type="http://schemas.openxmlformats.org/officeDocument/2006/relationships/drawing" Target="/xl/drawings/drawing21.xml" Id="rId1" /></Relationships>
</file>

<file path=xl/worksheets/_rels/sheet22.xml.rels><Relationships xmlns="http://schemas.openxmlformats.org/package/2006/relationships"><Relationship Type="http://schemas.openxmlformats.org/officeDocument/2006/relationships/drawing" Target="/xl/drawings/drawing22.xml" Id="rId1" /></Relationships>
</file>

<file path=xl/worksheets/_rels/sheet23.xml.rels><Relationships xmlns="http://schemas.openxmlformats.org/package/2006/relationships"><Relationship Type="http://schemas.openxmlformats.org/officeDocument/2006/relationships/drawing" Target="/xl/drawings/drawing23.xml" Id="rId1" /></Relationships>
</file>

<file path=xl/worksheets/_rels/sheet24.xml.rels><Relationships xmlns="http://schemas.openxmlformats.org/package/2006/relationships"><Relationship Type="http://schemas.openxmlformats.org/officeDocument/2006/relationships/drawing" Target="/xl/drawings/drawing24.xml" Id="rId1" /></Relationships>
</file>

<file path=xl/worksheets/_rels/sheet25.xml.rels><Relationships xmlns="http://schemas.openxmlformats.org/package/2006/relationships"><Relationship Type="http://schemas.openxmlformats.org/officeDocument/2006/relationships/drawing" Target="/xl/drawings/drawing25.xml" Id="rId1" /></Relationships>
</file>

<file path=xl/worksheets/_rels/sheet26.xml.rels><Relationships xmlns="http://schemas.openxmlformats.org/package/2006/relationships"><Relationship Type="http://schemas.openxmlformats.org/officeDocument/2006/relationships/drawing" Target="/xl/drawings/drawing26.xml" Id="rId1" /></Relationships>
</file>

<file path=xl/worksheets/_rels/sheet27.xml.rels><Relationships xmlns="http://schemas.openxmlformats.org/package/2006/relationships"><Relationship Type="http://schemas.openxmlformats.org/officeDocument/2006/relationships/drawing" Target="/xl/drawings/drawing27.xml" Id="rId1" /></Relationships>
</file>

<file path=xl/worksheets/_rels/sheet28.xml.rels><Relationships xmlns="http://schemas.openxmlformats.org/package/2006/relationships"><Relationship Type="http://schemas.openxmlformats.org/officeDocument/2006/relationships/drawing" Target="/xl/drawings/drawing28.xml" Id="rId1" /></Relationships>
</file>

<file path=xl/worksheets/_rels/sheet29.xml.rels><Relationships xmlns="http://schemas.openxmlformats.org/package/2006/relationships"><Relationship Type="http://schemas.openxmlformats.org/officeDocument/2006/relationships/drawing" Target="/xl/drawings/drawing29.xml" Id="rId1" /></Relationships>
</file>

<file path=xl/worksheets/_rels/sheet30.xml.rels><Relationships xmlns="http://schemas.openxmlformats.org/package/2006/relationships"><Relationship Type="http://schemas.openxmlformats.org/officeDocument/2006/relationships/drawing" Target="/xl/drawings/drawing30.xml" Id="rId1" /></Relationships>
</file>

<file path=xl/worksheets/_rels/sheet31.xml.rels><Relationships xmlns="http://schemas.openxmlformats.org/package/2006/relationships"><Relationship Type="http://schemas.openxmlformats.org/officeDocument/2006/relationships/drawing" Target="/xl/drawings/drawing31.xml" Id="rId1" /></Relationships>
</file>

<file path=xl/worksheets/_rels/sheet32.xml.rels><Relationships xmlns="http://schemas.openxmlformats.org/package/2006/relationships"><Relationship Type="http://schemas.openxmlformats.org/officeDocument/2006/relationships/drawing" Target="/xl/drawings/drawing32.xml" Id="rId1" /></Relationships>
</file>

<file path=xl/worksheets/_rels/sheet33.xml.rels><Relationships xmlns="http://schemas.openxmlformats.org/package/2006/relationships"><Relationship Type="http://schemas.openxmlformats.org/officeDocument/2006/relationships/drawing" Target="/xl/drawings/drawing33.xml" Id="rId1" /></Relationships>
</file>

<file path=xl/worksheets/_rels/sheet34.xml.rels><Relationships xmlns="http://schemas.openxmlformats.org/package/2006/relationships"><Relationship Type="http://schemas.openxmlformats.org/officeDocument/2006/relationships/drawing" Target="/xl/drawings/drawing34.xml" Id="rId1" /></Relationships>
</file>

<file path=xl/worksheets/_rels/sheet35.xml.rels><Relationships xmlns="http://schemas.openxmlformats.org/package/2006/relationships"><Relationship Type="http://schemas.openxmlformats.org/officeDocument/2006/relationships/drawing" Target="/xl/drawings/drawing35.xml" Id="rId1" /></Relationships>
</file>

<file path=xl/worksheets/_rels/sheet36.xml.rels><Relationships xmlns="http://schemas.openxmlformats.org/package/2006/relationships"><Relationship Type="http://schemas.openxmlformats.org/officeDocument/2006/relationships/drawing" Target="/xl/drawings/drawing36.xml" Id="rId1" /></Relationships>
</file>

<file path=xl/worksheets/_rels/sheet37.xml.rels><Relationships xmlns="http://schemas.openxmlformats.org/package/2006/relationships"><Relationship Type="http://schemas.openxmlformats.org/officeDocument/2006/relationships/drawing" Target="/xl/drawings/drawing37.xml" Id="rId1" /></Relationships>
</file>

<file path=xl/worksheets/_rels/sheet38.xml.rels><Relationships xmlns="http://schemas.openxmlformats.org/package/2006/relationships"><Relationship Type="http://schemas.openxmlformats.org/officeDocument/2006/relationships/drawing" Target="/xl/drawings/drawing38.xml" Id="rId1" /></Relationships>
</file>

<file path=xl/worksheets/_rels/sheet39.xml.rels><Relationships xmlns="http://schemas.openxmlformats.org/package/2006/relationships"><Relationship Type="http://schemas.openxmlformats.org/officeDocument/2006/relationships/drawing" Target="/xl/drawings/drawing39.xml" Id="rId1" /></Relationships>
</file>

<file path=xl/worksheets/_rels/sheet40.xml.rels><Relationships xmlns="http://schemas.openxmlformats.org/package/2006/relationships"><Relationship Type="http://schemas.openxmlformats.org/officeDocument/2006/relationships/drawing" Target="/xl/drawings/drawing40.xml" Id="rId1" /></Relationships>
</file>

<file path=xl/worksheets/_rels/sheet41.xml.rels><Relationships xmlns="http://schemas.openxmlformats.org/package/2006/relationships"><Relationship Type="http://schemas.openxmlformats.org/officeDocument/2006/relationships/drawing" Target="/xl/drawings/drawing41.xml" Id="rId1" /></Relationships>
</file>

<file path=xl/worksheets/_rels/sheet42.xml.rels><Relationships xmlns="http://schemas.openxmlformats.org/package/2006/relationships"><Relationship Type="http://schemas.openxmlformats.org/officeDocument/2006/relationships/drawing" Target="/xl/drawings/drawing42.xml" Id="rId1" /></Relationships>
</file>

<file path=xl/worksheets/_rels/sheet43.xml.rels><Relationships xmlns="http://schemas.openxmlformats.org/package/2006/relationships"><Relationship Type="http://schemas.openxmlformats.org/officeDocument/2006/relationships/drawing" Target="/xl/drawings/drawing43.xml" Id="rId1" /></Relationships>
</file>

<file path=xl/worksheets/_rels/sheet44.xml.rels><Relationships xmlns="http://schemas.openxmlformats.org/package/2006/relationships"><Relationship Type="http://schemas.openxmlformats.org/officeDocument/2006/relationships/drawing" Target="/xl/drawings/drawing44.xml" Id="rId1" /></Relationships>
</file>

<file path=xl/worksheets/_rels/sheet45.xml.rels><Relationships xmlns="http://schemas.openxmlformats.org/package/2006/relationships"><Relationship Type="http://schemas.openxmlformats.org/officeDocument/2006/relationships/drawing" Target="/xl/drawings/drawing45.xml" Id="rId1" /></Relationships>
</file>

<file path=xl/worksheets/_rels/sheet46.xml.rels><Relationships xmlns="http://schemas.openxmlformats.org/package/2006/relationships"><Relationship Type="http://schemas.openxmlformats.org/officeDocument/2006/relationships/drawing" Target="/xl/drawings/drawing46.xml" Id="rId1" /></Relationships>
</file>

<file path=xl/worksheets/_rels/sheet47.xml.rels><Relationships xmlns="http://schemas.openxmlformats.org/package/2006/relationships"><Relationship Type="http://schemas.openxmlformats.org/officeDocument/2006/relationships/drawing" Target="/xl/drawings/drawing47.xml" Id="rId1" /></Relationships>
</file>

<file path=xl/worksheets/_rels/sheet48.xml.rels><Relationships xmlns="http://schemas.openxmlformats.org/package/2006/relationships"><Relationship Type="http://schemas.openxmlformats.org/officeDocument/2006/relationships/drawing" Target="/xl/drawings/drawing48.xml" Id="rId1" /></Relationships>
</file>

<file path=xl/worksheets/_rels/sheet49.xml.rels><Relationships xmlns="http://schemas.openxmlformats.org/package/2006/relationships"><Relationship Type="http://schemas.openxmlformats.org/officeDocument/2006/relationships/drawing" Target="/xl/drawings/drawing49.xml" Id="rId1" /></Relationships>
</file>

<file path=xl/worksheets/_rels/sheet50.xml.rels><Relationships xmlns="http://schemas.openxmlformats.org/package/2006/relationships"><Relationship Type="http://schemas.openxmlformats.org/officeDocument/2006/relationships/drawing" Target="/xl/drawings/drawing50.xml" Id="rId1" /></Relationships>
</file>

<file path=xl/worksheets/_rels/sheet51.xml.rels><Relationships xmlns="http://schemas.openxmlformats.org/package/2006/relationships"><Relationship Type="http://schemas.openxmlformats.org/officeDocument/2006/relationships/drawing" Target="/xl/drawings/drawing51.xml" Id="rId1" /></Relationships>
</file>

<file path=xl/worksheets/_rels/sheet52.xml.rels><Relationships xmlns="http://schemas.openxmlformats.org/package/2006/relationships"><Relationship Type="http://schemas.openxmlformats.org/officeDocument/2006/relationships/drawing" Target="/xl/drawings/drawing52.xml" Id="rId1" /></Relationships>
</file>

<file path=xl/worksheets/_rels/sheet53.xml.rels><Relationships xmlns="http://schemas.openxmlformats.org/package/2006/relationships"><Relationship Type="http://schemas.openxmlformats.org/officeDocument/2006/relationships/drawing" Target="/xl/drawings/drawing53.xml" Id="rId1" /></Relationships>
</file>

<file path=xl/worksheets/_rels/sheet54.xml.rels><Relationships xmlns="http://schemas.openxmlformats.org/package/2006/relationships"><Relationship Type="http://schemas.openxmlformats.org/officeDocument/2006/relationships/drawing" Target="/xl/drawings/drawing54.xml" Id="rId1" /></Relationships>
</file>

<file path=xl/worksheets/_rels/sheet55.xml.rels><Relationships xmlns="http://schemas.openxmlformats.org/package/2006/relationships"><Relationship Type="http://schemas.openxmlformats.org/officeDocument/2006/relationships/drawing" Target="/xl/drawings/drawing55.xml" Id="rId1" /></Relationships>
</file>

<file path=xl/worksheets/_rels/sheet56.xml.rels><Relationships xmlns="http://schemas.openxmlformats.org/package/2006/relationships"><Relationship Type="http://schemas.openxmlformats.org/officeDocument/2006/relationships/drawing" Target="/xl/drawings/drawing56.xml" Id="rId1" /></Relationships>
</file>

<file path=xl/worksheets/_rels/sheet57.xml.rels><Relationships xmlns="http://schemas.openxmlformats.org/package/2006/relationships"><Relationship Type="http://schemas.openxmlformats.org/officeDocument/2006/relationships/drawing" Target="/xl/drawings/drawing57.xml" Id="rId1" /></Relationships>
</file>

<file path=xl/worksheets/_rels/sheet58.xml.rels><Relationships xmlns="http://schemas.openxmlformats.org/package/2006/relationships"><Relationship Type="http://schemas.openxmlformats.org/officeDocument/2006/relationships/drawing" Target="/xl/drawings/drawing58.xml" Id="rId1" /></Relationships>
</file>

<file path=xl/worksheets/_rels/sheet59.xml.rels><Relationships xmlns="http://schemas.openxmlformats.org/package/2006/relationships"><Relationship Type="http://schemas.openxmlformats.org/officeDocument/2006/relationships/drawing" Target="/xl/drawings/drawing59.xml" Id="rId1" /></Relationships>
</file>

<file path=xl/worksheets/_rels/sheet60.xml.rels><Relationships xmlns="http://schemas.openxmlformats.org/package/2006/relationships"><Relationship Type="http://schemas.openxmlformats.org/officeDocument/2006/relationships/drawing" Target="/xl/drawings/drawing60.xml" Id="rId1" /></Relationships>
</file>

<file path=xl/worksheets/_rels/sheet61.xml.rels><Relationships xmlns="http://schemas.openxmlformats.org/package/2006/relationships"><Relationship Type="http://schemas.openxmlformats.org/officeDocument/2006/relationships/drawing" Target="/xl/drawings/drawing61.xml" Id="rId1" /></Relationships>
</file>

<file path=xl/worksheets/_rels/sheet62.xml.rels><Relationships xmlns="http://schemas.openxmlformats.org/package/2006/relationships"><Relationship Type="http://schemas.openxmlformats.org/officeDocument/2006/relationships/drawing" Target="/xl/drawings/drawing62.xml" Id="rId1" /></Relationships>
</file>

<file path=xl/worksheets/_rels/sheet63.xml.rels><Relationships xmlns="http://schemas.openxmlformats.org/package/2006/relationships"><Relationship Type="http://schemas.openxmlformats.org/officeDocument/2006/relationships/drawing" Target="/xl/drawings/drawing63.xml" Id="rId1" /></Relationships>
</file>

<file path=xl/worksheets/_rels/sheet64.xml.rels><Relationships xmlns="http://schemas.openxmlformats.org/package/2006/relationships"><Relationship Type="http://schemas.openxmlformats.org/officeDocument/2006/relationships/drawing" Target="/xl/drawings/drawing64.xml" Id="rId1" /></Relationships>
</file>

<file path=xl/worksheets/_rels/sheet65.xml.rels><Relationships xmlns="http://schemas.openxmlformats.org/package/2006/relationships"><Relationship Type="http://schemas.openxmlformats.org/officeDocument/2006/relationships/drawing" Target="/xl/drawings/drawing65.xml" Id="rId1" /></Relationships>
</file>

<file path=xl/worksheets/_rels/sheet66.xml.rels><Relationships xmlns="http://schemas.openxmlformats.org/package/2006/relationships"><Relationship Type="http://schemas.openxmlformats.org/officeDocument/2006/relationships/drawing" Target="/xl/drawings/drawing66.xml" Id="rId1" /></Relationships>
</file>

<file path=xl/worksheets/_rels/sheet67.xml.rels><Relationships xmlns="http://schemas.openxmlformats.org/package/2006/relationships"><Relationship Type="http://schemas.openxmlformats.org/officeDocument/2006/relationships/drawing" Target="/xl/drawings/drawing67.xml" Id="rId1" /></Relationships>
</file>

<file path=xl/worksheets/_rels/sheet68.xml.rels><Relationships xmlns="http://schemas.openxmlformats.org/package/2006/relationships"><Relationship Type="http://schemas.openxmlformats.org/officeDocument/2006/relationships/drawing" Target="/xl/drawings/drawing68.xml" Id="rId1" /></Relationships>
</file>

<file path=xl/worksheets/_rels/sheet69.xml.rels><Relationships xmlns="http://schemas.openxmlformats.org/package/2006/relationships"><Relationship Type="http://schemas.openxmlformats.org/officeDocument/2006/relationships/drawing" Target="/xl/drawings/drawing69.xml" Id="rId1" /></Relationships>
</file>

<file path=xl/worksheets/_rels/sheet70.xml.rels><Relationships xmlns="http://schemas.openxmlformats.org/package/2006/relationships"><Relationship Type="http://schemas.openxmlformats.org/officeDocument/2006/relationships/drawing" Target="/xl/drawings/drawing70.xml" Id="rId1" /></Relationships>
</file>

<file path=xl/worksheets/_rels/sheet71.xml.rels><Relationships xmlns="http://schemas.openxmlformats.org/package/2006/relationships"><Relationship Type="http://schemas.openxmlformats.org/officeDocument/2006/relationships/drawing" Target="/xl/drawings/drawing71.xml" Id="rId1" /></Relationships>
</file>

<file path=xl/worksheets/_rels/sheet72.xml.rels><Relationships xmlns="http://schemas.openxmlformats.org/package/2006/relationships"><Relationship Type="http://schemas.openxmlformats.org/officeDocument/2006/relationships/drawing" Target="/xl/drawings/drawing72.xml" Id="rId1" /></Relationships>
</file>

<file path=xl/worksheets/_rels/sheet73.xml.rels><Relationships xmlns="http://schemas.openxmlformats.org/package/2006/relationships"><Relationship Type="http://schemas.openxmlformats.org/officeDocument/2006/relationships/drawing" Target="/xl/drawings/drawing73.xml" Id="rId1" /></Relationships>
</file>

<file path=xl/worksheets/_rels/sheet74.xml.rels><Relationships xmlns="http://schemas.openxmlformats.org/package/2006/relationships"><Relationship Type="http://schemas.openxmlformats.org/officeDocument/2006/relationships/drawing" Target="/xl/drawings/drawing74.xml" Id="rId1" /></Relationships>
</file>

<file path=xl/worksheets/_rels/sheet75.xml.rels><Relationships xmlns="http://schemas.openxmlformats.org/package/2006/relationships"><Relationship Type="http://schemas.openxmlformats.org/officeDocument/2006/relationships/drawing" Target="/xl/drawings/drawing75.xml" Id="rId1" /></Relationships>
</file>

<file path=xl/worksheets/_rels/sheet76.xml.rels><Relationships xmlns="http://schemas.openxmlformats.org/package/2006/relationships"><Relationship Type="http://schemas.openxmlformats.org/officeDocument/2006/relationships/drawing" Target="/xl/drawings/drawing76.xml" Id="rId1" /></Relationships>
</file>

<file path=xl/worksheets/_rels/sheet77.xml.rels><Relationships xmlns="http://schemas.openxmlformats.org/package/2006/relationships"><Relationship Type="http://schemas.openxmlformats.org/officeDocument/2006/relationships/drawing" Target="/xl/drawings/drawing77.xml" Id="rId1" /></Relationships>
</file>

<file path=xl/worksheets/_rels/sheet78.xml.rels><Relationships xmlns="http://schemas.openxmlformats.org/package/2006/relationships"><Relationship Type="http://schemas.openxmlformats.org/officeDocument/2006/relationships/drawing" Target="/xl/drawings/drawing78.xml" Id="rId1" /></Relationships>
</file>

<file path=xl/worksheets/_rels/sheet79.xml.rels><Relationships xmlns="http://schemas.openxmlformats.org/package/2006/relationships"><Relationship Type="http://schemas.openxmlformats.org/officeDocument/2006/relationships/drawing" Target="/xl/drawings/drawing79.xml" Id="rId1" /></Relationships>
</file>

<file path=xl/worksheets/_rels/sheet80.xml.rels><Relationships xmlns="http://schemas.openxmlformats.org/package/2006/relationships"><Relationship Type="http://schemas.openxmlformats.org/officeDocument/2006/relationships/drawing" Target="/xl/drawings/drawing80.xml" Id="rId1" /></Relationships>
</file>

<file path=xl/worksheets/_rels/sheet81.xml.rels><Relationships xmlns="http://schemas.openxmlformats.org/package/2006/relationships"><Relationship Type="http://schemas.openxmlformats.org/officeDocument/2006/relationships/drawing" Target="/xl/drawings/drawing81.xml" Id="rId1" /></Relationships>
</file>

<file path=xl/worksheets/_rels/sheet82.xml.rels><Relationships xmlns="http://schemas.openxmlformats.org/package/2006/relationships"><Relationship Type="http://schemas.openxmlformats.org/officeDocument/2006/relationships/drawing" Target="/xl/drawings/drawing82.xml" Id="rId1" /></Relationships>
</file>

<file path=xl/worksheets/_rels/sheet83.xml.rels><Relationships xmlns="http://schemas.openxmlformats.org/package/2006/relationships"><Relationship Type="http://schemas.openxmlformats.org/officeDocument/2006/relationships/drawing" Target="/xl/drawings/drawing83.xml" Id="rId1" /></Relationships>
</file>

<file path=xl/worksheets/_rels/sheet84.xml.rels><Relationships xmlns="http://schemas.openxmlformats.org/package/2006/relationships"><Relationship Type="http://schemas.openxmlformats.org/officeDocument/2006/relationships/drawing" Target="/xl/drawings/drawing84.xml" Id="rId1" /></Relationships>
</file>

<file path=xl/worksheets/_rels/sheet85.xml.rels><Relationships xmlns="http://schemas.openxmlformats.org/package/2006/relationships"><Relationship Type="http://schemas.openxmlformats.org/officeDocument/2006/relationships/drawing" Target="/xl/drawings/drawing85.xml" Id="rId1" /></Relationships>
</file>

<file path=xl/worksheets/_rels/sheet86.xml.rels><Relationships xmlns="http://schemas.openxmlformats.org/package/2006/relationships"><Relationship Type="http://schemas.openxmlformats.org/officeDocument/2006/relationships/drawing" Target="/xl/drawings/drawing86.xml" Id="rId1" /></Relationships>
</file>

<file path=xl/worksheets/_rels/sheet87.xml.rels><Relationships xmlns="http://schemas.openxmlformats.org/package/2006/relationships"><Relationship Type="http://schemas.openxmlformats.org/officeDocument/2006/relationships/drawing" Target="/xl/drawings/drawing87.xml" Id="rId1" /></Relationships>
</file>

<file path=xl/worksheets/_rels/sheet88.xml.rels><Relationships xmlns="http://schemas.openxmlformats.org/package/2006/relationships"><Relationship Type="http://schemas.openxmlformats.org/officeDocument/2006/relationships/drawing" Target="/xl/drawings/drawing88.xml" Id="rId1" /></Relationships>
</file>

<file path=xl/worksheets/_rels/sheet89.xml.rels><Relationships xmlns="http://schemas.openxmlformats.org/package/2006/relationships"><Relationship Type="http://schemas.openxmlformats.org/officeDocument/2006/relationships/drawing" Target="/xl/drawings/drawing89.xml" Id="rId1" /></Relationships>
</file>

<file path=xl/worksheets/_rels/sheet90.xml.rels><Relationships xmlns="http://schemas.openxmlformats.org/package/2006/relationships"><Relationship Type="http://schemas.openxmlformats.org/officeDocument/2006/relationships/drawing" Target="/xl/drawings/drawing90.xml" Id="rId1" /></Relationships>
</file>

<file path=xl/worksheets/_rels/sheet91.xml.rels><Relationships xmlns="http://schemas.openxmlformats.org/package/2006/relationships"><Relationship Type="http://schemas.openxmlformats.org/officeDocument/2006/relationships/drawing" Target="/xl/drawings/drawing91.xml" Id="rId1" /></Relationships>
</file>

<file path=xl/worksheets/_rels/sheet92.xml.rels><Relationships xmlns="http://schemas.openxmlformats.org/package/2006/relationships"><Relationship Type="http://schemas.openxmlformats.org/officeDocument/2006/relationships/drawing" Target="/xl/drawings/drawing92.xml" Id="rId1" /></Relationships>
</file>

<file path=xl/worksheets/_rels/sheet93.xml.rels><Relationships xmlns="http://schemas.openxmlformats.org/package/2006/relationships"><Relationship Type="http://schemas.openxmlformats.org/officeDocument/2006/relationships/drawing" Target="/xl/drawings/drawing93.xml" Id="rId1" /></Relationships>
</file>

<file path=xl/worksheets/_rels/sheet94.xml.rels><Relationships xmlns="http://schemas.openxmlformats.org/package/2006/relationships"><Relationship Type="http://schemas.openxmlformats.org/officeDocument/2006/relationships/drawing" Target="/xl/drawings/drawing94.xml" Id="rId1" /></Relationships>
</file>

<file path=xl/worksheets/_rels/sheet95.xml.rels><Relationships xmlns="http://schemas.openxmlformats.org/package/2006/relationships"><Relationship Type="http://schemas.openxmlformats.org/officeDocument/2006/relationships/drawing" Target="/xl/drawings/drawing95.xml" Id="rId1" /></Relationships>
</file>

<file path=xl/worksheets/_rels/sheet96.xml.rels><Relationships xmlns="http://schemas.openxmlformats.org/package/2006/relationships"><Relationship Type="http://schemas.openxmlformats.org/officeDocument/2006/relationships/drawing" Target="/xl/drawings/drawing96.xml" Id="rId1" /></Relationships>
</file>

<file path=xl/worksheets/_rels/sheet97.xml.rels><Relationships xmlns="http://schemas.openxmlformats.org/package/2006/relationships"><Relationship Type="http://schemas.openxmlformats.org/officeDocument/2006/relationships/drawing" Target="/xl/drawings/drawing97.xml" Id="rId1" /></Relationships>
</file>

<file path=xl/worksheets/_rels/sheet98.xml.rels><Relationships xmlns="http://schemas.openxmlformats.org/package/2006/relationships"><Relationship Type="http://schemas.openxmlformats.org/officeDocument/2006/relationships/drawing" Target="/xl/drawings/drawing98.xml" Id="rId1" /></Relationships>
</file>

<file path=xl/worksheets/_rels/sheet99.xml.rels><Relationships xmlns="http://schemas.openxmlformats.org/package/2006/relationships"><Relationship Type="http://schemas.openxmlformats.org/officeDocument/2006/relationships/drawing" Target="/xl/drawings/drawing99.xml" Id="rId1" /></Relationships>
</file>

<file path=xl/worksheets/_rels/sheet100.xml.rels><Relationships xmlns="http://schemas.openxmlformats.org/package/2006/relationships"><Relationship Type="http://schemas.openxmlformats.org/officeDocument/2006/relationships/drawing" Target="/xl/drawings/drawing100.xml" Id="rId1" /></Relationships>
</file>

<file path=xl/worksheets/_rels/sheet101.xml.rels><Relationships xmlns="http://schemas.openxmlformats.org/package/2006/relationships"><Relationship Type="http://schemas.openxmlformats.org/officeDocument/2006/relationships/drawing" Target="/xl/drawings/drawing101.xml" Id="rId1" /></Relationships>
</file>

<file path=xl/worksheets/_rels/sheet102.xml.rels><Relationships xmlns="http://schemas.openxmlformats.org/package/2006/relationships"><Relationship Type="http://schemas.openxmlformats.org/officeDocument/2006/relationships/drawing" Target="/xl/drawings/drawing102.xml" Id="rId1" /></Relationships>
</file>

<file path=xl/worksheets/_rels/sheet103.xml.rels><Relationships xmlns="http://schemas.openxmlformats.org/package/2006/relationships"><Relationship Type="http://schemas.openxmlformats.org/officeDocument/2006/relationships/drawing" Target="/xl/drawings/drawing103.xml" Id="rId1" /></Relationships>
</file>

<file path=xl/worksheets/_rels/sheet104.xml.rels><Relationships xmlns="http://schemas.openxmlformats.org/package/2006/relationships"><Relationship Type="http://schemas.openxmlformats.org/officeDocument/2006/relationships/drawing" Target="/xl/drawings/drawing104.xml" Id="rId1" /></Relationships>
</file>

<file path=xl/worksheets/_rels/sheet105.xml.rels><Relationships xmlns="http://schemas.openxmlformats.org/package/2006/relationships"><Relationship Type="http://schemas.openxmlformats.org/officeDocument/2006/relationships/drawing" Target="/xl/drawings/drawing105.xml" Id="rId1" /></Relationships>
</file>

<file path=xl/worksheets/_rels/sheet106.xml.rels><Relationships xmlns="http://schemas.openxmlformats.org/package/2006/relationships"><Relationship Type="http://schemas.openxmlformats.org/officeDocument/2006/relationships/drawing" Target="/xl/drawings/drawing106.xml" Id="rId1" /></Relationships>
</file>

<file path=xl/worksheets/_rels/sheet107.xml.rels><Relationships xmlns="http://schemas.openxmlformats.org/package/2006/relationships"><Relationship Type="http://schemas.openxmlformats.org/officeDocument/2006/relationships/drawing" Target="/xl/drawings/drawing107.xml" Id="rId1" /></Relationships>
</file>

<file path=xl/worksheets/_rels/sheet108.xml.rels><Relationships xmlns="http://schemas.openxmlformats.org/package/2006/relationships"><Relationship Type="http://schemas.openxmlformats.org/officeDocument/2006/relationships/drawing" Target="/xl/drawings/drawing108.xml" Id="rId1" /></Relationships>
</file>

<file path=xl/worksheets/_rels/sheet109.xml.rels><Relationships xmlns="http://schemas.openxmlformats.org/package/2006/relationships"><Relationship Type="http://schemas.openxmlformats.org/officeDocument/2006/relationships/drawing" Target="/xl/drawings/drawing109.xml" Id="rId1" /></Relationships>
</file>

<file path=xl/worksheets/_rels/sheet110.xml.rels><Relationships xmlns="http://schemas.openxmlformats.org/package/2006/relationships"><Relationship Type="http://schemas.openxmlformats.org/officeDocument/2006/relationships/drawing" Target="/xl/drawings/drawing110.xml" Id="rId1" /></Relationships>
</file>

<file path=xl/worksheets/_rels/sheet111.xml.rels><Relationships xmlns="http://schemas.openxmlformats.org/package/2006/relationships"><Relationship Type="http://schemas.openxmlformats.org/officeDocument/2006/relationships/drawing" Target="/xl/drawings/drawing111.xml" Id="rId1" /></Relationships>
</file>

<file path=xl/worksheets/_rels/sheet112.xml.rels><Relationships xmlns="http://schemas.openxmlformats.org/package/2006/relationships"><Relationship Type="http://schemas.openxmlformats.org/officeDocument/2006/relationships/drawing" Target="/xl/drawings/drawing112.xml" Id="rId1" /></Relationships>
</file>

<file path=xl/worksheets/_rels/sheet113.xml.rels><Relationships xmlns="http://schemas.openxmlformats.org/package/2006/relationships"><Relationship Type="http://schemas.openxmlformats.org/officeDocument/2006/relationships/drawing" Target="/xl/drawings/drawing113.xml" Id="rId1" /></Relationships>
</file>

<file path=xl/worksheets/_rels/sheet114.xml.rels><Relationships xmlns="http://schemas.openxmlformats.org/package/2006/relationships"><Relationship Type="http://schemas.openxmlformats.org/officeDocument/2006/relationships/drawing" Target="/xl/drawings/drawing114.xml" Id="rId1" /></Relationships>
</file>

<file path=xl/worksheets/_rels/sheet115.xml.rels><Relationships xmlns="http://schemas.openxmlformats.org/package/2006/relationships"><Relationship Type="http://schemas.openxmlformats.org/officeDocument/2006/relationships/drawing" Target="/xl/drawings/drawing115.xml" Id="rId1" /></Relationships>
</file>

<file path=xl/worksheets/sheet1.xml><?xml version="1.0" encoding="utf-8"?>
<worksheet xmlns="http://schemas.openxmlformats.org/spreadsheetml/2006/main">
  <sheetPr>
    <outlinePr summaryBelow="1" summaryRight="1"/>
    <pageSetUpPr/>
  </sheetPr>
  <dimension ref="F7:M20"/>
  <sheetViews>
    <sheetView showGridLines="0" workbookViewId="0">
      <selection activeCell="A1" sqref="A1"/>
    </sheetView>
  </sheetViews>
  <sheetFormatPr baseColWidth="8" defaultRowHeight="15"/>
  <cols>
    <col width="25" customWidth="1" min="6" max="6"/>
    <col width="40" customWidth="1" min="11" max="11"/>
  </cols>
  <sheetData>
    <row r="7" ht="40" customHeight="1">
      <c r="F7" s="1" t="inlineStr">
        <is>
          <t>Public First Poll for Community Union and Serco</t>
        </is>
      </c>
    </row>
    <row r="10" ht="20" customHeight="1">
      <c r="F10" s="2" t="inlineStr">
        <is>
          <t>Fieldwork:</t>
        </is>
      </c>
      <c r="K10" s="3" t="inlineStr">
        <is>
          <t>07 Jul 2026 - 10 Jul 2026</t>
        </is>
      </c>
    </row>
    <row r="11" ht="20" customHeight="1">
      <c r="F11" s="2" t="inlineStr">
        <is>
          <t>Interview Method:</t>
        </is>
      </c>
      <c r="K11" s="3" t="inlineStr">
        <is>
          <t>Online Survey</t>
        </is>
      </c>
    </row>
    <row r="12" ht="20" customHeight="1">
      <c r="F12" s="2" t="inlineStr">
        <is>
          <t>Population represented:</t>
        </is>
      </c>
      <c r="K12" s="3" t="inlineStr">
        <is>
          <t>UK Adults</t>
        </is>
      </c>
    </row>
    <row r="13" ht="20" customHeight="1">
      <c r="F13" s="2" t="inlineStr">
        <is>
          <t>Sample size:</t>
        </is>
      </c>
      <c r="K13" s="3" t="n">
        <v>1999</v>
      </c>
    </row>
    <row r="14" ht="20" customHeight="1">
      <c r="F14" s="2" t="inlineStr">
        <is>
          <t>Row order:</t>
        </is>
      </c>
      <c r="K14" s="3" t="inlineStr">
        <is>
          <t>Ordered by Total % (multiselect questions)</t>
        </is>
      </c>
    </row>
    <row r="16">
      <c r="F16" s="2" t="inlineStr">
        <is>
          <t>Methodology:</t>
        </is>
      </c>
    </row>
    <row r="17" ht="50" customHeight="1">
      <c r="F17" s="4" t="inlineStr">
        <is>
          <t>All results are weighted using Iterative Proportional Fitting, or 'Raking'. The results are weighted by interlocking age &amp; gender, region and socioeconomic grade to Nationally Representative Proportions</t>
        </is>
      </c>
    </row>
    <row r="19" ht="30" customHeight="1">
      <c r="F19" s="5" t="inlineStr">
        <is>
          <t>Public First is a member of the BPC and abides by its rules. For more information please contact the Public First polling team:</t>
        </is>
      </c>
    </row>
    <row r="20">
      <c r="F20" s="5">
        <f>HYPERLINK("mailto:polling@publicfirst.co.uk?subject=" &amp; F7, "polling@publicfirst.co.uk")</f>
        <v/>
      </c>
    </row>
  </sheetData>
  <mergeCells count="2">
    <mergeCell ref="F17:M17"/>
    <mergeCell ref="F7:L7"/>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C2:F120"/>
  <sheetViews>
    <sheetView showGridLines="0" workbookViewId="0">
      <selection activeCell="A1" sqref="A1"/>
    </sheetView>
  </sheetViews>
  <sheetFormatPr baseColWidth="8" defaultRowHeight="15"/>
  <cols>
    <col width="5" customWidth="1" min="1" max="1"/>
    <col width="5" customWidth="1" min="2" max="2"/>
    <col width="10" customWidth="1" min="3" max="3"/>
    <col width="100" customWidth="1" min="4" max="4"/>
    <col width="20" customWidth="1" min="5" max="5"/>
    <col width="50" customWidth="1" min="6" max="6"/>
  </cols>
  <sheetData>
    <row r="2" ht="40" customHeight="1">
      <c r="D2" s="6" t="inlineStr">
        <is>
          <t>Table of Contents</t>
        </is>
      </c>
    </row>
    <row r="6">
      <c r="D6" s="7">
        <f>HYPERLINK("#'Full Results'!A1", "Full Results")</f>
        <v/>
      </c>
    </row>
    <row r="8">
      <c r="C8" s="8" t="inlineStr">
        <is>
          <t>Table #</t>
        </is>
      </c>
      <c r="D8" s="9" t="inlineStr">
        <is>
          <t>Individual Tables</t>
        </is>
      </c>
      <c r="E8" s="8" t="inlineStr">
        <is>
          <t>Full Result Row</t>
        </is>
      </c>
      <c r="F8" s="9" t="inlineStr">
        <is>
          <t>Question Base</t>
        </is>
      </c>
    </row>
    <row r="9">
      <c r="C9" s="10" t="n">
        <v>1</v>
      </c>
      <c r="D9" s="7">
        <f>HYPERLINK("#'Table 1'!A1", "Which do you think are the most important issues facing the country at this time? Please select up to 3")</f>
        <v/>
      </c>
      <c r="E9" s="11">
        <f>HYPERLINK("#'Full Results'!A9", 9)</f>
        <v/>
      </c>
      <c r="F9" s="12" t="inlineStr">
        <is>
          <t>BASE: All Respondents</t>
        </is>
      </c>
    </row>
    <row r="10">
      <c r="C10" s="10" t="n">
        <v>2</v>
      </c>
      <c r="D10" s="7">
        <f>HYPERLINK("#'Table 2'!A1", "Which of the following statements best describe your opinion about crime in the UK")</f>
        <v/>
      </c>
      <c r="E10" s="11">
        <f>HYPERLINK("#'Full Results'!A31", 31)</f>
        <v/>
      </c>
      <c r="F10" s="12" t="inlineStr">
        <is>
          <t>BASE: All Respondents</t>
        </is>
      </c>
    </row>
    <row r="11">
      <c r="C11" s="10" t="n">
        <v>3</v>
      </c>
      <c r="D11" s="7">
        <f>HYPERLINK("#'Table 3'!A1", "Grid Summary: To what extent do you agree with the following statements? If you are unsure, please select 'Neither agree nor disagree'.")</f>
        <v/>
      </c>
      <c r="E11" s="11">
        <f>HYPERLINK("#'Full Results'!A41", 41)</f>
        <v/>
      </c>
      <c r="F11" s="12" t="inlineStr"/>
    </row>
    <row r="12">
      <c r="C12" s="10" t="n">
        <v>4</v>
      </c>
      <c r="D12" s="7">
        <f>HYPERLINK("#'Table 4'!A1", "To what extent do you agree with the following statements? If you are unsure, please select 'Neither agree nor disagree'.: The causes of crime are rooted more in wider society than in individuals themselves")</f>
        <v/>
      </c>
      <c r="E12" s="11">
        <f>HYPERLINK("#'Full Results'!A41", 41)</f>
        <v/>
      </c>
      <c r="F12" s="12" t="inlineStr">
        <is>
          <t>BASE: All Respondents</t>
        </is>
      </c>
    </row>
    <row r="13">
      <c r="C13" s="10" t="n">
        <v>5</v>
      </c>
      <c r="D13" s="7">
        <f>HYPERLINK("#'Table 5'!A1", "To what extent do you agree with the following statements? If you are unsure, please select 'Neither agree nor disagree'.: People who commit crimes have generally made a free choice to do so")</f>
        <v/>
      </c>
      <c r="E13" s="11">
        <f>HYPERLINK("#'Full Results'!A52", 52)</f>
        <v/>
      </c>
      <c r="F13" s="12" t="inlineStr">
        <is>
          <t>BASE: All Respondents</t>
        </is>
      </c>
    </row>
    <row r="14">
      <c r="C14" s="10" t="n">
        <v>6</v>
      </c>
      <c r="D14" s="7">
        <f>HYPERLINK("#'Table 6'!A1", "To what extent do you agree with the following statements? If you are unsure, please select 'Neither agree nor disagree'.: Poverty and inequality are the main drivers of criminal behaviour")</f>
        <v/>
      </c>
      <c r="E14" s="11">
        <f>HYPERLINK("#'Full Results'!A63", 63)</f>
        <v/>
      </c>
      <c r="F14" s="12" t="inlineStr">
        <is>
          <t>BASE: All Respondents</t>
        </is>
      </c>
    </row>
    <row r="15">
      <c r="C15" s="10" t="n">
        <v>7</v>
      </c>
      <c r="D15" s="7">
        <f>HYPERLINK("#'Table 7'!A1", "To what extent do you agree with the following sta...")</f>
        <v/>
      </c>
      <c r="E15" s="11">
        <f>HYPERLINK("#'Full Results'!A74", 74)</f>
        <v/>
      </c>
      <c r="F15" s="12" t="inlineStr">
        <is>
          <t>BASE: All Respondents</t>
        </is>
      </c>
    </row>
    <row r="16">
      <c r="C16" s="10" t="n">
        <v>8</v>
      </c>
      <c r="D16" s="7">
        <f>HYPERLINK("#'Table 8'!A1", "Grid Summary: To what extent do you agree with the following statements? If you are unsure, please select 'Neither agree nor disagree'.")</f>
        <v/>
      </c>
      <c r="E16" s="11">
        <f>HYPERLINK("#'Full Results'!A85", 85)</f>
        <v/>
      </c>
      <c r="F16" s="12" t="inlineStr"/>
    </row>
    <row r="17">
      <c r="C17" s="10" t="n">
        <v>9</v>
      </c>
      <c r="D17" s="7">
        <f>HYPERLINK("#'Table 9'!A1", "To what extent do you agree with the following sta...")</f>
        <v/>
      </c>
      <c r="E17" s="11">
        <f>HYPERLINK("#'Full Results'!A85", 85)</f>
        <v/>
      </c>
      <c r="F17" s="12" t="inlineStr">
        <is>
          <t>BASE: All Respondents</t>
        </is>
      </c>
    </row>
    <row r="18">
      <c r="C18" s="10" t="n">
        <v>10</v>
      </c>
      <c r="D18" s="7">
        <f>HYPERLINK("#'Table 10'!A1", "To what extent do you agree with the following statements? If you are unsure, please select 'Neither agree nor disagree'.: The primary goal of the justice system should be to punish those who commit crimes")</f>
        <v/>
      </c>
      <c r="E18" s="11">
        <f>HYPERLINK("#'Full Results'!A95", 95)</f>
        <v/>
      </c>
      <c r="F18" s="12" t="inlineStr">
        <is>
          <t>BASE: All Respondents</t>
        </is>
      </c>
    </row>
    <row r="19">
      <c r="C19" s="10" t="n">
        <v>11</v>
      </c>
      <c r="D19" s="7">
        <f>HYPERLINK("#'Table 11'!A1", "To what extent do you agree with the following statements? If you are unsure, please select 'Neither agree nor disagree'.: The primary goal of the justice system should be to protect the public from dangerous people")</f>
        <v/>
      </c>
      <c r="E19" s="11">
        <f>HYPERLINK("#'Full Results'!A105", 105)</f>
        <v/>
      </c>
      <c r="F19" s="12" t="inlineStr">
        <is>
          <t>BASE: All Respondents</t>
        </is>
      </c>
    </row>
    <row r="20">
      <c r="C20" s="10" t="n">
        <v>12</v>
      </c>
      <c r="D20" s="7">
        <f>HYPERLINK("#'Table 12'!A1", "To what extent do you agree with the following statements? If you are unsure, please select 'Neither agree nor disagree'.: Tougher sentences are the most effective way to deter people from committing crimes")</f>
        <v/>
      </c>
      <c r="E20" s="11">
        <f>HYPERLINK("#'Full Results'!A115", 115)</f>
        <v/>
      </c>
      <c r="F20" s="12" t="inlineStr">
        <is>
          <t>BASE: All Respondents</t>
        </is>
      </c>
    </row>
    <row r="21">
      <c r="C21" s="10" t="n">
        <v>13</v>
      </c>
      <c r="D21" s="7">
        <f>HYPERLINK("#'Table 13'!A1", "To what extent do you agree with the following statements? If you are unsure, please select 'Neither agree nor disagree'.: Prisons should focus on preparing people to reintegrate into society")</f>
        <v/>
      </c>
      <c r="E21" s="11">
        <f>HYPERLINK("#'Full Results'!A125", 125)</f>
        <v/>
      </c>
      <c r="F21" s="12" t="inlineStr">
        <is>
          <t>BASE: All Respondents</t>
        </is>
      </c>
    </row>
    <row r="22">
      <c r="C22" s="10" t="n">
        <v>14</v>
      </c>
      <c r="D22" s="7">
        <f>HYPERLINK("#'Table 14'!A1", "To what extent do you agree with the following statements? If you are unsure, please select 'Neither agree nor disagree'.: People who break the law should face strict consequences regardless of their background")</f>
        <v/>
      </c>
      <c r="E22" s="11">
        <f>HYPERLINK("#'Full Results'!A135", 135)</f>
        <v/>
      </c>
      <c r="F22" s="12" t="inlineStr">
        <is>
          <t>BASE: All Respondents</t>
        </is>
      </c>
    </row>
    <row r="23">
      <c r="C23" s="10" t="n">
        <v>15</v>
      </c>
      <c r="D23" s="7">
        <f>HYPERLINK("#'Table 15'!A1", "To what extent do you agree with the following statements? If you are unsure, please select 'Neither agree nor disagree'.: A prison sentence should act as both a punishment and rehabilitation")</f>
        <v/>
      </c>
      <c r="E23" s="11">
        <f>HYPERLINK("#'Full Results'!A145", 145)</f>
        <v/>
      </c>
      <c r="F23" s="12" t="inlineStr">
        <is>
          <t>BASE: All Respondents</t>
        </is>
      </c>
    </row>
    <row r="24">
      <c r="C24" s="10" t="n">
        <v>16</v>
      </c>
      <c r="D24" s="7">
        <f>HYPERLINK("#'Table 16'!A1", "How well or badly do you think prisons are currently performing in the UK?")</f>
        <v/>
      </c>
      <c r="E24" s="11">
        <f>HYPERLINK("#'Full Results'!A155", 155)</f>
        <v/>
      </c>
      <c r="F24" s="12" t="inlineStr">
        <is>
          <t>BASE: All Respondents</t>
        </is>
      </c>
    </row>
    <row r="25">
      <c r="C25" s="10" t="n">
        <v>17</v>
      </c>
      <c r="D25" s="7">
        <f>HYPERLINK("#'Table 17'!A1", "Rank Summary: Which of the following do you perceive to be the biggest issues facing prisons at the moment? Please rank your top 3")</f>
        <v/>
      </c>
      <c r="E25" s="11">
        <f>HYPERLINK("#'Full Results'!A166", 166)</f>
        <v/>
      </c>
      <c r="F25" s="12" t="inlineStr"/>
    </row>
    <row r="26">
      <c r="C26" s="10" t="n">
        <v>18</v>
      </c>
      <c r="D26" s="7">
        <f>HYPERLINK("#'Table 18'!A1", "Which of the following do you perceive to be the biggest issues facing prisons at the moment? Please rank your top 3: Too many people in prison")</f>
        <v/>
      </c>
      <c r="E26" s="11">
        <f>HYPERLINK("#'Full Results'!A166", 166)</f>
        <v/>
      </c>
      <c r="F26" s="12" t="inlineStr">
        <is>
          <t>BASE: All Respondents</t>
        </is>
      </c>
    </row>
    <row r="27">
      <c r="C27" s="10" t="n">
        <v>19</v>
      </c>
      <c r="D27" s="7">
        <f>HYPERLINK("#'Table 19'!A1", "Which of the following do you perceive to be the biggest issues facing prisons at the moment? Please rank your top 3: Not enough people in prison")</f>
        <v/>
      </c>
      <c r="E27" s="11">
        <f>HYPERLINK("#'Full Results'!A175", 175)</f>
        <v/>
      </c>
      <c r="F27" s="12" t="inlineStr">
        <is>
          <t>BASE: All Respondents</t>
        </is>
      </c>
    </row>
    <row r="28">
      <c r="C28" s="10" t="n">
        <v>20</v>
      </c>
      <c r="D28" s="7">
        <f>HYPERLINK("#'Table 20'!A1", "Which of the following do you perceive to be the biggest issues facing prisons at the moment? Please rank your top 3: Drug/alcohol use")</f>
        <v/>
      </c>
      <c r="E28" s="11">
        <f>HYPERLINK("#'Full Results'!A184", 184)</f>
        <v/>
      </c>
      <c r="F28" s="12" t="inlineStr">
        <is>
          <t>BASE: All Respondents</t>
        </is>
      </c>
    </row>
    <row r="29">
      <c r="C29" s="10" t="n">
        <v>21</v>
      </c>
      <c r="D29" s="7">
        <f>HYPERLINK("#'Table 21'!A1", "Which of the following do you perceive to be the biggest issues facing prisons at the moment? Please rank your top 3: Ideological extremism")</f>
        <v/>
      </c>
      <c r="E29" s="11">
        <f>HYPERLINK("#'Full Results'!A193", 193)</f>
        <v/>
      </c>
      <c r="F29" s="12" t="inlineStr">
        <is>
          <t>BASE: All Respondents</t>
        </is>
      </c>
    </row>
    <row r="30">
      <c r="C30" s="10" t="n">
        <v>22</v>
      </c>
      <c r="D30" s="7">
        <f>HYPERLINK("#'Table 22'!A1", "Which of the following do you perceive to be the biggest issues facing prisons at the moment? Please rank your top 3: The quality of prison buildings")</f>
        <v/>
      </c>
      <c r="E30" s="11">
        <f>HYPERLINK("#'Full Results'!A202", 202)</f>
        <v/>
      </c>
      <c r="F30" s="12" t="inlineStr">
        <is>
          <t>BASE: All Respondents</t>
        </is>
      </c>
    </row>
    <row r="31">
      <c r="C31" s="10" t="n">
        <v>23</v>
      </c>
      <c r="D31" s="7">
        <f>HYPERLINK("#'Table 23'!A1", "Which of the following do you perceive to be the biggest issues facing prisons at the moment? Please rank your top 3: The number of prison officers")</f>
        <v/>
      </c>
      <c r="E31" s="11">
        <f>HYPERLINK("#'Full Results'!A211", 211)</f>
        <v/>
      </c>
      <c r="F31" s="12" t="inlineStr">
        <is>
          <t>BASE: All Respondents</t>
        </is>
      </c>
    </row>
    <row r="32">
      <c r="C32" s="10" t="n">
        <v>24</v>
      </c>
      <c r="D32" s="7">
        <f>HYPERLINK("#'Table 24'!A1", "Which of the following do you perceive to be the biggest issues facing prisons at the moment? Please rank your top 3: Not enough prisons")</f>
        <v/>
      </c>
      <c r="E32" s="11">
        <f>HYPERLINK("#'Full Results'!A220", 220)</f>
        <v/>
      </c>
      <c r="F32" s="12" t="inlineStr">
        <is>
          <t>BASE: All Respondents</t>
        </is>
      </c>
    </row>
    <row r="33">
      <c r="C33" s="10" t="n">
        <v>25</v>
      </c>
      <c r="D33" s="7">
        <f>HYPERLINK("#'Table 25'!A1", "Which of the following do you perceive to be the biggest issues facing prisons at the moment? Please rank your top 3: Too many prisons")</f>
        <v/>
      </c>
      <c r="E33" s="11">
        <f>HYPERLINK("#'Full Results'!A229", 229)</f>
        <v/>
      </c>
      <c r="F33" s="12" t="inlineStr">
        <is>
          <t>BASE: All Respondents</t>
        </is>
      </c>
    </row>
    <row r="34">
      <c r="C34" s="10" t="n">
        <v>26</v>
      </c>
      <c r="D34" s="7">
        <f>HYPERLINK("#'Table 26'!A1", "Which of the following do you perceive to be the biggest issues facing prisons at the moment? Please rank your top 3: Physical violence between prisoners/officers")</f>
        <v/>
      </c>
      <c r="E34" s="11">
        <f>HYPERLINK("#'Full Results'!A238", 238)</f>
        <v/>
      </c>
      <c r="F34" s="12" t="inlineStr">
        <is>
          <t>BASE: All Respondents</t>
        </is>
      </c>
    </row>
    <row r="35">
      <c r="C35" s="10" t="n">
        <v>27</v>
      </c>
      <c r="D35" s="7">
        <f>HYPERLINK("#'Table 27'!A1", "Which of the following do you perceive to be the biggest issues facing prisons at the moment? Please rank your top 3: Other (please specify)")</f>
        <v/>
      </c>
      <c r="E35" s="11">
        <f>HYPERLINK("#'Full Results'!A248", 248)</f>
        <v/>
      </c>
      <c r="F35" s="12" t="inlineStr">
        <is>
          <t>BASE: Respondents answering "Other (please specify)" (0 of 1,999)</t>
        </is>
      </c>
    </row>
    <row r="36">
      <c r="C36" s="10" t="n">
        <v>28</v>
      </c>
      <c r="D36" s="7">
        <f>HYPERLINK("#'Table 28'!A1", "Which of the following do you perceive to be the biggest issues facing prisons at the moment? Please rank your top 3: Other (please specify)")</f>
        <v/>
      </c>
      <c r="E36" s="11">
        <f>HYPERLINK("#'Full Results'!A254", 254)</f>
        <v/>
      </c>
      <c r="F36" s="12" t="inlineStr">
        <is>
          <t>BASE: All Respondents</t>
        </is>
      </c>
    </row>
    <row r="37">
      <c r="C37" s="10" t="n">
        <v>29</v>
      </c>
      <c r="D37" s="7">
        <f>HYPERLINK("#'Table 29'!A1", "Which of the following do you perceive to be the biggest issues facing prisons at the moment? Please rank your top 3: None of the above")</f>
        <v/>
      </c>
      <c r="E37" s="11">
        <f>HYPERLINK("#'Full Results'!A260", 260)</f>
        <v/>
      </c>
      <c r="F37" s="12" t="inlineStr">
        <is>
          <t>BASE: All Respondents</t>
        </is>
      </c>
    </row>
    <row r="38">
      <c r="C38" s="10" t="n">
        <v>30</v>
      </c>
      <c r="D38" s="7">
        <f>HYPERLINK("#'Table 30'!A1", "Before today, how much would you say you know about how rehabilitation in the UK works?")</f>
        <v/>
      </c>
      <c r="E38" s="11">
        <f>HYPERLINK("#'Full Results'!A266", 266)</f>
        <v/>
      </c>
      <c r="F38" s="12" t="inlineStr">
        <is>
          <t>BASE: All Respondents</t>
        </is>
      </c>
    </row>
    <row r="39">
      <c r="C39" s="10" t="n">
        <v>31</v>
      </c>
      <c r="D39" s="7">
        <f>HYPERLINK("#'Table 31'!A1", "Which of the following do you think best describes what rehabilitation in the UK prison system involves?")</f>
        <v/>
      </c>
      <c r="E39" s="11">
        <f>HYPERLINK("#'Full Results'!A275", 275)</f>
        <v/>
      </c>
      <c r="F39" s="12" t="inlineStr">
        <is>
          <t>BASE: All Respondents</t>
        </is>
      </c>
    </row>
    <row r="40">
      <c r="C40" s="10" t="n">
        <v>32</v>
      </c>
      <c r="D40" s="7">
        <f>HYPERLINK("#'Table 32'!A1", "In practice, which of the following do you think that rehabilitation in the UK currently prioritises most?")</f>
        <v/>
      </c>
      <c r="E40" s="11">
        <f>HYPERLINK("#'Full Results'!A285", 285)</f>
        <v/>
      </c>
      <c r="F40" s="12" t="inlineStr">
        <is>
          <t>BASE: All Respondents</t>
        </is>
      </c>
    </row>
    <row r="41">
      <c r="C41" s="10" t="n">
        <v>33</v>
      </c>
      <c r="D41" s="7">
        <f>HYPERLINK("#'Table 33'!A1", "Using the scale below, please rate how good or bad...")</f>
        <v/>
      </c>
      <c r="E41" s="11">
        <f>HYPERLINK("#'Full Results'!A295", 295)</f>
        <v/>
      </c>
      <c r="F41" s="12" t="inlineStr">
        <is>
          <t>BASE: All Respondents</t>
        </is>
      </c>
    </row>
    <row r="42">
      <c r="C42" s="10" t="n">
        <v>34</v>
      </c>
      <c r="D42" s="7">
        <f>HYPERLINK("#'Table 34'!A1", "Grid Summary: Overall, how well or badly do you think the following work in the UK?")</f>
        <v/>
      </c>
      <c r="E42" s="11">
        <f>HYPERLINK("#'Full Results'!A312", 312)</f>
        <v/>
      </c>
      <c r="F42" s="12" t="inlineStr"/>
    </row>
    <row r="43">
      <c r="C43" s="10" t="n">
        <v>35</v>
      </c>
      <c r="D43" s="7">
        <f>HYPERLINK("#'Table 35'!A1", "Overall, how well or badly do you think the following work in the UK?: The justice system (e.g. courts, jury trials, independent judges and magistrates)")</f>
        <v/>
      </c>
      <c r="E43" s="11">
        <f>HYPERLINK("#'Full Results'!A312", 312)</f>
        <v/>
      </c>
      <c r="F43" s="12" t="inlineStr">
        <is>
          <t>BASE: All Respondents</t>
        </is>
      </c>
    </row>
    <row r="44">
      <c r="C44" s="10" t="n">
        <v>36</v>
      </c>
      <c r="D44" s="7">
        <f>HYPERLINK("#'Table 36'!A1", "Overall, how well or badly do you think the following work in the UK?: Prisons")</f>
        <v/>
      </c>
      <c r="E44" s="11">
        <f>HYPERLINK("#'Full Results'!A323", 323)</f>
        <v/>
      </c>
      <c r="F44" s="12" t="inlineStr">
        <is>
          <t>BASE: All Respondents</t>
        </is>
      </c>
    </row>
    <row r="45">
      <c r="C45" s="10" t="n">
        <v>37</v>
      </c>
      <c r="D45" s="7">
        <f>HYPERLINK("#'Table 37'!A1", "Overall, how well or badly do you think the following work in the UK?: The police")</f>
        <v/>
      </c>
      <c r="E45" s="11">
        <f>HYPERLINK("#'Full Results'!A334", 334)</f>
        <v/>
      </c>
      <c r="F45" s="12" t="inlineStr">
        <is>
          <t>BASE: All Respondents</t>
        </is>
      </c>
    </row>
    <row r="46">
      <c r="C46" s="10" t="n">
        <v>38</v>
      </c>
      <c r="D46" s="7">
        <f>HYPERLINK("#'Table 38'!A1", "Overall, how well or badly do you think the following work in the UK?: Fire service")</f>
        <v/>
      </c>
      <c r="E46" s="11">
        <f>HYPERLINK("#'Full Results'!A345", 345)</f>
        <v/>
      </c>
      <c r="F46" s="12" t="inlineStr">
        <is>
          <t>BASE: All Respondents</t>
        </is>
      </c>
    </row>
    <row r="47">
      <c r="C47" s="10" t="n">
        <v>39</v>
      </c>
      <c r="D47" s="7">
        <f>HYPERLINK("#'Table 39'!A1", "Overall, how well or badly do you think the following work in the UK?: GPs")</f>
        <v/>
      </c>
      <c r="E47" s="11">
        <f>HYPERLINK("#'Full Results'!A356", 356)</f>
        <v/>
      </c>
      <c r="F47" s="12" t="inlineStr">
        <is>
          <t>BASE: All Respondents</t>
        </is>
      </c>
    </row>
    <row r="48">
      <c r="C48" s="10" t="n">
        <v>40</v>
      </c>
      <c r="D48" s="7">
        <f>HYPERLINK("#'Table 40'!A1", "Overall, how well or badly do you think the following work in the UK?: Hospitals")</f>
        <v/>
      </c>
      <c r="E48" s="11">
        <f>HYPERLINK("#'Full Results'!A367", 367)</f>
        <v/>
      </c>
      <c r="F48" s="12" t="inlineStr">
        <is>
          <t>BASE: All Respondents</t>
        </is>
      </c>
    </row>
    <row r="49">
      <c r="C49" s="10" t="n">
        <v>41</v>
      </c>
      <c r="D49" s="7">
        <f>HYPERLINK("#'Table 41'!A1", "Overall, how well or badly do you think the probation service supports people leaving prisons?")</f>
        <v/>
      </c>
      <c r="E49" s="11">
        <f>HYPERLINK("#'Full Results'!A378", 378)</f>
        <v/>
      </c>
      <c r="F49" s="12" t="inlineStr">
        <is>
          <t>BASE: All Respondents</t>
        </is>
      </c>
    </row>
    <row r="50">
      <c r="C50" s="10" t="n">
        <v>42</v>
      </c>
      <c r="D50" s="7">
        <f>HYPERLINK("#'Table 42'!A1", "Thinking about the probation service’s role overall, which of the following comes closest to your view?")</f>
        <v/>
      </c>
      <c r="E50" s="11">
        <f>HYPERLINK("#'Full Results'!A389", 389)</f>
        <v/>
      </c>
      <c r="F50" s="12" t="inlineStr">
        <is>
          <t>BASE: All Respondents</t>
        </is>
      </c>
    </row>
    <row r="51">
      <c r="C51" s="10" t="n">
        <v>43</v>
      </c>
      <c r="D51" s="7">
        <f>HYPERLINK("#'Table 43'!A1", "How well do you think prison prepares people for life after release?")</f>
        <v/>
      </c>
      <c r="E51" s="11">
        <f>HYPERLINK("#'Full Results'!A398", 398)</f>
        <v/>
      </c>
      <c r="F51" s="12" t="inlineStr">
        <is>
          <t>BASE: All Respondents</t>
        </is>
      </c>
    </row>
    <row r="52">
      <c r="C52" s="10" t="n">
        <v>44</v>
      </c>
      <c r="D52" s="7">
        <f>HYPERLINK("#'Table 44'!A1", "Grid Summary: How valued do you think each of the following are by society for the work that they do?")</f>
        <v/>
      </c>
      <c r="E52" s="11">
        <f>HYPERLINK("#'Full Results'!A409", 409)</f>
        <v/>
      </c>
      <c r="F52" s="12" t="inlineStr"/>
    </row>
    <row r="53">
      <c r="C53" s="10" t="n">
        <v>45</v>
      </c>
      <c r="D53" s="7">
        <f>HYPERLINK("#'Table 45'!A1", "How valued do you think each of the following are by society for the work that they do?: Police officers")</f>
        <v/>
      </c>
      <c r="E53" s="11">
        <f>HYPERLINK("#'Full Results'!A409", 409)</f>
        <v/>
      </c>
      <c r="F53" s="12" t="inlineStr">
        <is>
          <t>BASE: All Respondents</t>
        </is>
      </c>
    </row>
    <row r="54">
      <c r="C54" s="10" t="n">
        <v>46</v>
      </c>
      <c r="D54" s="7">
        <f>HYPERLINK("#'Table 46'!A1", "How valued do you think each of the following are by society for the work that they do?: Prison officers")</f>
        <v/>
      </c>
      <c r="E54" s="11">
        <f>HYPERLINK("#'Full Results'!A419", 419)</f>
        <v/>
      </c>
      <c r="F54" s="12" t="inlineStr">
        <is>
          <t>BASE: All Respondents</t>
        </is>
      </c>
    </row>
    <row r="55">
      <c r="C55" s="10" t="n">
        <v>47</v>
      </c>
      <c r="D55" s="7">
        <f>HYPERLINK("#'Table 47'!A1", "How valued do you think each of the following are by society for the work that they do?: Nurses")</f>
        <v/>
      </c>
      <c r="E55" s="11">
        <f>HYPERLINK("#'Full Results'!A429", 429)</f>
        <v/>
      </c>
      <c r="F55" s="12" t="inlineStr">
        <is>
          <t>BASE: All Respondents</t>
        </is>
      </c>
    </row>
    <row r="56">
      <c r="C56" s="10" t="n">
        <v>48</v>
      </c>
      <c r="D56" s="7">
        <f>HYPERLINK("#'Table 48'!A1", "How valued do you think each of the following are by society for the work that they do?: Teachers")</f>
        <v/>
      </c>
      <c r="E56" s="11">
        <f>HYPERLINK("#'Full Results'!A439", 439)</f>
        <v/>
      </c>
      <c r="F56" s="12" t="inlineStr">
        <is>
          <t>BASE: All Respondents</t>
        </is>
      </c>
    </row>
    <row r="57">
      <c r="C57" s="10" t="n">
        <v>49</v>
      </c>
      <c r="D57" s="7">
        <f>HYPERLINK("#'Table 49'!A1", "How valued do you think each of the following are by society for the work that they do?: Probation officers")</f>
        <v/>
      </c>
      <c r="E57" s="11">
        <f>HYPERLINK("#'Full Results'!A449", 449)</f>
        <v/>
      </c>
      <c r="F57" s="12" t="inlineStr">
        <is>
          <t>BASE: All Respondents</t>
        </is>
      </c>
    </row>
    <row r="58">
      <c r="C58" s="10" t="n">
        <v>50</v>
      </c>
      <c r="D58" s="7">
        <f>HYPERLINK("#'Table 50'!A1", "Compared to other public sector jobs, how difficult do you think the job of a prison officer is?")</f>
        <v/>
      </c>
      <c r="E58" s="11">
        <f>HYPERLINK("#'Full Results'!A459", 459)</f>
        <v/>
      </c>
      <c r="F58" s="12" t="inlineStr">
        <is>
          <t>BASE: All Respondents</t>
        </is>
      </c>
    </row>
    <row r="59">
      <c r="C59" s="10" t="n">
        <v>51</v>
      </c>
      <c r="D59" s="7">
        <f>HYPERLINK("#'Table 51'!A1", "If the government were to spend more money on prison officers, which of the following do you think should be the bigger priority?")</f>
        <v/>
      </c>
      <c r="E59" s="11">
        <f>HYPERLINK("#'Full Results'!A470", 470)</f>
        <v/>
      </c>
      <c r="F59" s="12" t="inlineStr">
        <is>
          <t>BASE: All Respondents</t>
        </is>
      </c>
    </row>
    <row r="60">
      <c r="C60" s="10" t="n">
        <v>52</v>
      </c>
      <c r="D60" s="7">
        <f>HYPERLINK("#'Table 52'!A1", "Grid Summary: How do you think the government should change, if at all, the level of each of the following?")</f>
        <v/>
      </c>
      <c r="E60" s="11">
        <f>HYPERLINK("#'Full Results'!A479", 479)</f>
        <v/>
      </c>
      <c r="F60" s="12" t="inlineStr"/>
    </row>
    <row r="61">
      <c r="C61" s="10" t="n">
        <v>53</v>
      </c>
      <c r="D61" s="7">
        <f>HYPERLINK("#'Table 53'!A1", "How do you think the government should change, if at all, the level of each of the following?: Prison officer pay")</f>
        <v/>
      </c>
      <c r="E61" s="11">
        <f>HYPERLINK("#'Full Results'!A479", 479)</f>
        <v/>
      </c>
      <c r="F61" s="12" t="inlineStr">
        <is>
          <t>BASE: All Respondents</t>
        </is>
      </c>
    </row>
    <row r="62">
      <c r="C62" s="10" t="n">
        <v>54</v>
      </c>
      <c r="D62" s="7">
        <f>HYPERLINK("#'Table 54'!A1", "How do you think the government should change, if at all, the level of each of the following?: Training for prison officers")</f>
        <v/>
      </c>
      <c r="E62" s="11">
        <f>HYPERLINK("#'Full Results'!A490", 490)</f>
        <v/>
      </c>
      <c r="F62" s="12" t="inlineStr">
        <is>
          <t>BASE: All Respondents</t>
        </is>
      </c>
    </row>
    <row r="63">
      <c r="C63" s="10" t="n">
        <v>55</v>
      </c>
      <c r="D63" s="7">
        <f>HYPERLINK("#'Table 55'!A1", "How do you think the government should change, if at all, the level of each of the following?: Support for prison officers e.g. wellbeing and mental health support")</f>
        <v/>
      </c>
      <c r="E63" s="11">
        <f>HYPERLINK("#'Full Results'!A501", 501)</f>
        <v/>
      </c>
      <c r="F63" s="12" t="inlineStr">
        <is>
          <t>BASE: All Respondents</t>
        </is>
      </c>
    </row>
    <row r="64">
      <c r="C64" s="10" t="n">
        <v>56</v>
      </c>
      <c r="D64" s="7">
        <f>HYPERLINK("#'Table 56'!A1", "Which of the following do you think should be the main goals of rehabilitation while someone is in prison? Select up to 3")</f>
        <v/>
      </c>
      <c r="E64" s="11">
        <f>HYPERLINK("#'Full Results'!A512", 512)</f>
        <v/>
      </c>
      <c r="F64" s="12" t="inlineStr">
        <is>
          <t>BASE: All Respondents</t>
        </is>
      </c>
    </row>
    <row r="65">
      <c r="C65" s="10" t="n">
        <v>57</v>
      </c>
      <c r="D65" s="7">
        <f>HYPERLINK("#'Table 57'!A1", "Which of the following do you think are the biggest barriers stopping rehabilitation from working well inside prisons? Select up to 3")</f>
        <v/>
      </c>
      <c r="E65" s="11">
        <f>HYPERLINK("#'Full Results'!A526", 526)</f>
        <v/>
      </c>
      <c r="F65" s="12" t="inlineStr">
        <is>
          <t>BASE: All Respondents</t>
        </is>
      </c>
    </row>
    <row r="66">
      <c r="C66" s="10" t="n">
        <v>58</v>
      </c>
      <c r="D66" s="7">
        <f>HYPERLINK("#'Table 58'!A1", "Which of the following areas do you think would most improve rehabilitation inside prisons? Please select up to 2")</f>
        <v/>
      </c>
      <c r="E66" s="11">
        <f>HYPERLINK("#'Full Results'!A543", 543)</f>
        <v/>
      </c>
      <c r="F66" s="12" t="inlineStr">
        <is>
          <t>BASE: All Respondents</t>
        </is>
      </c>
    </row>
    <row r="67">
      <c r="C67" s="10" t="n">
        <v>59</v>
      </c>
      <c r="D67" s="7">
        <f>HYPERLINK("#'Table 59'!A1", "Which of the following do you think are the biggest barriers to people being released from prison staying out of prison? Select up to 3")</f>
        <v/>
      </c>
      <c r="E67" s="11">
        <f>HYPERLINK("#'Full Results'!A557", 557)</f>
        <v/>
      </c>
      <c r="F67" s="12" t="inlineStr">
        <is>
          <t>BASE: All Respondents</t>
        </is>
      </c>
    </row>
    <row r="68">
      <c r="C68" s="10" t="n">
        <v>60</v>
      </c>
      <c r="D68" s="7">
        <f>HYPERLINK("#'Table 60'!A1", "Which of the following areas do you think would most improve support for people after they leave prison? Select up to 3")</f>
        <v/>
      </c>
      <c r="E68" s="11">
        <f>HYPERLINK("#'Full Results'!A572", 572)</f>
        <v/>
      </c>
      <c r="F68" s="12" t="inlineStr">
        <is>
          <t>BASE: All Respondents</t>
        </is>
      </c>
    </row>
    <row r="69">
      <c r="C69" s="10" t="n">
        <v>61</v>
      </c>
      <c r="D69" s="7">
        <f>HYPERLINK("#'Table 61'!A1", "Grid Summary: How much do you think each of the following factors contribute to someone on probation reoffending?")</f>
        <v/>
      </c>
      <c r="E69" s="11">
        <f>HYPERLINK("#'Full Results'!A587", 587)</f>
        <v/>
      </c>
      <c r="F69" s="12" t="inlineStr"/>
    </row>
    <row r="70">
      <c r="C70" s="10" t="n">
        <v>62</v>
      </c>
      <c r="D70" s="7">
        <f>HYPERLINK("#'Table 62'!A1", "How much do you think each of the following factors contribute to someone on probation reoffending?: Lack of stable housing")</f>
        <v/>
      </c>
      <c r="E70" s="11">
        <f>HYPERLINK("#'Full Results'!A587", 587)</f>
        <v/>
      </c>
      <c r="F70" s="12" t="inlineStr">
        <is>
          <t>BASE: All Respondents</t>
        </is>
      </c>
    </row>
    <row r="71">
      <c r="C71" s="10" t="n">
        <v>63</v>
      </c>
      <c r="D71" s="7">
        <f>HYPERLINK("#'Table 63'!A1", "How much do you think each of the following factors contribute to someone on probation reoffending?: Returning to an unstable social or family environment")</f>
        <v/>
      </c>
      <c r="E71" s="11">
        <f>HYPERLINK("#'Full Results'!A597", 597)</f>
        <v/>
      </c>
      <c r="F71" s="12" t="inlineStr">
        <is>
          <t>BASE: All Respondents</t>
        </is>
      </c>
    </row>
    <row r="72">
      <c r="C72" s="10" t="n">
        <v>64</v>
      </c>
      <c r="D72" s="7">
        <f>HYPERLINK("#'Table 64'!A1", "How much do you think each of the following factors contribute to someone on probation reoffending?: Not having support from a probation officer")</f>
        <v/>
      </c>
      <c r="E72" s="11">
        <f>HYPERLINK("#'Full Results'!A607", 607)</f>
        <v/>
      </c>
      <c r="F72" s="12" t="inlineStr">
        <is>
          <t>BASE: All Respondents</t>
        </is>
      </c>
    </row>
    <row r="73">
      <c r="C73" s="10" t="n">
        <v>65</v>
      </c>
      <c r="D73" s="7">
        <f>HYPERLINK("#'Table 65'!A1", "How much do you think each of the following factors contribute to someone on probation reoffending?: Lack of mental health support")</f>
        <v/>
      </c>
      <c r="E73" s="11">
        <f>HYPERLINK("#'Full Results'!A617", 617)</f>
        <v/>
      </c>
      <c r="F73" s="12" t="inlineStr">
        <is>
          <t>BASE: All Respondents</t>
        </is>
      </c>
    </row>
    <row r="74">
      <c r="C74" s="10" t="n">
        <v>66</v>
      </c>
      <c r="D74" s="7">
        <f>HYPERLINK("#'Table 66'!A1", "How much do you think each of the following factors contribute to someone on probation reoffending?: Difficulty finding employment")</f>
        <v/>
      </c>
      <c r="E74" s="11">
        <f>HYPERLINK("#'Full Results'!A627", 627)</f>
        <v/>
      </c>
      <c r="F74" s="12" t="inlineStr">
        <is>
          <t>BASE: All Respondents</t>
        </is>
      </c>
    </row>
    <row r="75">
      <c r="C75" s="10" t="n">
        <v>67</v>
      </c>
      <c r="D75" s="7">
        <f>HYPERLINK("#'Table 67'!A1", "How much do you think each of the following factors contribute to someone on probation reoffending?: Lack of ongoing education and training programmes")</f>
        <v/>
      </c>
      <c r="E75" s="11">
        <f>HYPERLINK("#'Full Results'!A637", 637)</f>
        <v/>
      </c>
      <c r="F75" s="12" t="inlineStr">
        <is>
          <t>BASE: All Respondents</t>
        </is>
      </c>
    </row>
    <row r="76">
      <c r="C76" s="10" t="n">
        <v>68</v>
      </c>
      <c r="D76" s="7">
        <f>HYPERLINK("#'Table 68'!A1", "How much do you think each of the following factors contribute to someone on probation reoffending?: Lack of drug/substance addiction support")</f>
        <v/>
      </c>
      <c r="E76" s="11">
        <f>HYPERLINK("#'Full Results'!A647", 647)</f>
        <v/>
      </c>
      <c r="F76" s="12" t="inlineStr">
        <is>
          <t>BASE: All Respondents</t>
        </is>
      </c>
    </row>
    <row r="77">
      <c r="C77" s="10" t="n">
        <v>69</v>
      </c>
      <c r="D77" s="7">
        <f>HYPERLINK("#'Table 69'!A1", "Rank Summary: Below is a list of ways that the justice system in the UK could be changed. Please rank these in order of how important you think they are for the government to be prioritising.")</f>
        <v/>
      </c>
      <c r="E77" s="11">
        <f>HYPERLINK("#'Full Results'!A657", 657)</f>
        <v/>
      </c>
      <c r="F77" s="12" t="inlineStr"/>
    </row>
    <row r="78">
      <c r="C78" s="10" t="n">
        <v>70</v>
      </c>
      <c r="D78" s="7">
        <f>HYPERLINK("#'Table 70'!A1", "Below is a list of ways that the justice system in the UK could be changed. Please rank these in order of how important you think they are for the government to be prioritising.: Employing more police officers")</f>
        <v/>
      </c>
      <c r="E78" s="11">
        <f>HYPERLINK("#'Full Results'!A657", 657)</f>
        <v/>
      </c>
      <c r="F78" s="12" t="inlineStr">
        <is>
          <t>BASE: All Respondents</t>
        </is>
      </c>
    </row>
    <row r="79">
      <c r="C79" s="10" t="n">
        <v>71</v>
      </c>
      <c r="D79" s="7">
        <f>HYPERLINK("#'Table 71'!A1", "Below is a list of ways that the justice system in the UK could be changed. Please rank these in order of how important you think they are for the government to be prioritising.: Toughening sentences for crimes")</f>
        <v/>
      </c>
      <c r="E79" s="11">
        <f>HYPERLINK("#'Full Results'!A670", 670)</f>
        <v/>
      </c>
      <c r="F79" s="12" t="inlineStr">
        <is>
          <t>BASE: All Respondents</t>
        </is>
      </c>
    </row>
    <row r="80">
      <c r="C80" s="10" t="n">
        <v>72</v>
      </c>
      <c r="D80" s="7">
        <f>HYPERLINK("#'Table 72'!A1", "Below is a list of ways that the justice system in...")</f>
        <v/>
      </c>
      <c r="E80" s="11">
        <f>HYPERLINK("#'Full Results'!A683", 683)</f>
        <v/>
      </c>
      <c r="F80" s="12" t="inlineStr">
        <is>
          <t>BASE: All Respondents</t>
        </is>
      </c>
    </row>
    <row r="81">
      <c r="C81" s="10" t="n">
        <v>73</v>
      </c>
      <c r="D81" s="7">
        <f>HYPERLINK("#'Table 73'!A1", "Below is a list of ways that the justice system in...")</f>
        <v/>
      </c>
      <c r="E81" s="11">
        <f>HYPERLINK("#'Full Results'!A696", 696)</f>
        <v/>
      </c>
      <c r="F81" s="12" t="inlineStr">
        <is>
          <t>BASE: All Respondents</t>
        </is>
      </c>
    </row>
    <row r="82">
      <c r="C82" s="10" t="n">
        <v>74</v>
      </c>
      <c r="D82" s="7">
        <f>HYPERLINK("#'Table 74'!A1", "Below is a list of ways that the justice system in the UK could be changed. Please rank these in order of how important you think they are for the government to be prioritising.: Making the experience of prison harder")</f>
        <v/>
      </c>
      <c r="E82" s="11">
        <f>HYPERLINK("#'Full Results'!A709", 709)</f>
        <v/>
      </c>
      <c r="F82" s="12" t="inlineStr">
        <is>
          <t>BASE: All Respondents</t>
        </is>
      </c>
    </row>
    <row r="83">
      <c r="C83" s="10" t="n">
        <v>75</v>
      </c>
      <c r="D83" s="7">
        <f>HYPERLINK("#'Table 75'!A1", "Below is a list of ways that the justice system in...")</f>
        <v/>
      </c>
      <c r="E83" s="11">
        <f>HYPERLINK("#'Full Results'!A722", 722)</f>
        <v/>
      </c>
      <c r="F83" s="12" t="inlineStr">
        <is>
          <t>BASE: All Respondents</t>
        </is>
      </c>
    </row>
    <row r="84">
      <c r="C84" s="10" t="n">
        <v>76</v>
      </c>
      <c r="D84" s="7">
        <f>HYPERLINK("#'Table 76'!A1", "Below is a list of ways that the justice system in...")</f>
        <v/>
      </c>
      <c r="E84" s="11">
        <f>HYPERLINK("#'Full Results'!A735", 735)</f>
        <v/>
      </c>
      <c r="F84" s="12" t="inlineStr">
        <is>
          <t>BASE: All Respondents</t>
        </is>
      </c>
    </row>
    <row r="85">
      <c r="C85" s="10" t="n">
        <v>77</v>
      </c>
      <c r="D85" s="7">
        <f>HYPERLINK("#'Table 77'!A1", "Which of the following approaches do you think is best for how prisons are run?")</f>
        <v/>
      </c>
      <c r="E85" s="11">
        <f>HYPERLINK("#'Full Results'!A748", 748)</f>
        <v/>
      </c>
      <c r="F85" s="12" t="inlineStr">
        <is>
          <t>BASE: All Respondents</t>
        </is>
      </c>
    </row>
    <row r="86">
      <c r="C86" s="10" t="n">
        <v>78</v>
      </c>
      <c r="D86" s="7">
        <f>HYPERLINK("#'Table 78'!A1", "Rank Summary: Which of the following do you think the government should prioritise to improve prisons? Please rank your top 3")</f>
        <v/>
      </c>
      <c r="E86" s="11">
        <f>HYPERLINK("#'Full Results'!A756", 756)</f>
        <v/>
      </c>
      <c r="F86" s="12" t="inlineStr"/>
    </row>
    <row r="87">
      <c r="C87" s="10" t="n">
        <v>79</v>
      </c>
      <c r="D87" s="7">
        <f>HYPERLINK("#'Table 79'!A1", "Which of the following do you think the government should prioritise to improve prisons? Please rank your top 3: Drug/alcohol treatments in prisons")</f>
        <v/>
      </c>
      <c r="E87" s="11">
        <f>HYPERLINK("#'Full Results'!A756", 756)</f>
        <v/>
      </c>
      <c r="F87" s="12" t="inlineStr">
        <is>
          <t>BASE: All Respondents</t>
        </is>
      </c>
    </row>
    <row r="88">
      <c r="C88" s="10" t="n">
        <v>80</v>
      </c>
      <c r="D88" s="7">
        <f>HYPERLINK("#'Table 80'!A1", "Which of the following do you think the government should prioritise to improve prisons? Please rank your top 3: Improving training to get skills for employment while in prisons")</f>
        <v/>
      </c>
      <c r="E88" s="11">
        <f>HYPERLINK("#'Full Results'!A765", 765)</f>
        <v/>
      </c>
      <c r="F88" s="12" t="inlineStr">
        <is>
          <t>BASE: All Respondents</t>
        </is>
      </c>
    </row>
    <row r="89">
      <c r="C89" s="10" t="n">
        <v>81</v>
      </c>
      <c r="D89" s="7">
        <f>HYPERLINK("#'Table 81'!A1", "Which of the following do you think the government should prioritise to improve prisons? Please rank your top 3: Improving mental health support in prisons")</f>
        <v/>
      </c>
      <c r="E89" s="11">
        <f>HYPERLINK("#'Full Results'!A774", 774)</f>
        <v/>
      </c>
      <c r="F89" s="12" t="inlineStr">
        <is>
          <t>BASE: All Respondents</t>
        </is>
      </c>
    </row>
    <row r="90">
      <c r="C90" s="10" t="n">
        <v>82</v>
      </c>
      <c r="D90" s="7">
        <f>HYPERLINK("#'Table 82'!A1", "Which of the following do you think the government should prioritise to improve prisons? Please rank your top 3: Longer sentences for more extreme crimes")</f>
        <v/>
      </c>
      <c r="E90" s="11">
        <f>HYPERLINK("#'Full Results'!A783", 783)</f>
        <v/>
      </c>
      <c r="F90" s="12" t="inlineStr">
        <is>
          <t>BASE: All Respondents</t>
        </is>
      </c>
    </row>
    <row r="91">
      <c r="C91" s="10" t="n">
        <v>83</v>
      </c>
      <c r="D91" s="7">
        <f>HYPERLINK("#'Table 83'!A1", "Which of the following do you think the government should prioritise to improve prisons? Please rank your top 3: Increasing the minimum staffing levels in prisons")</f>
        <v/>
      </c>
      <c r="E91" s="11">
        <f>HYPERLINK("#'Full Results'!A792", 792)</f>
        <v/>
      </c>
      <c r="F91" s="12" t="inlineStr">
        <is>
          <t>BASE: All Respondents</t>
        </is>
      </c>
    </row>
    <row r="92">
      <c r="C92" s="10" t="n">
        <v>84</v>
      </c>
      <c r="D92" s="7">
        <f>HYPERLINK("#'Table 84'!A1", "Which of the following do you think the government should prioritise to improve prisons? Please rank your top 3: Better pay for prison staff")</f>
        <v/>
      </c>
      <c r="E92" s="11">
        <f>HYPERLINK("#'Full Results'!A801", 801)</f>
        <v/>
      </c>
      <c r="F92" s="12" t="inlineStr">
        <is>
          <t>BASE: All Respondents</t>
        </is>
      </c>
    </row>
    <row r="93">
      <c r="C93" s="10" t="n">
        <v>85</v>
      </c>
      <c r="D93" s="7">
        <f>HYPERLINK("#'Table 85'!A1", "Which of the following do you think the government should prioritise to improve prisons? Please rank your top 3: Improving/increasing training for prison staff to include greater focus on rehabilitation")</f>
        <v/>
      </c>
      <c r="E93" s="11">
        <f>HYPERLINK("#'Full Results'!A810", 810)</f>
        <v/>
      </c>
      <c r="F93" s="12" t="inlineStr">
        <is>
          <t>BASE: All Respondents</t>
        </is>
      </c>
    </row>
    <row r="94">
      <c r="C94" s="10" t="n">
        <v>86</v>
      </c>
      <c r="D94" s="7">
        <f>HYPERLINK("#'Table 86'!A1", "Which of the following do you think the government should prioritise to improve prisons? Please rank your top 3: Combating ideological extremism")</f>
        <v/>
      </c>
      <c r="E94" s="11">
        <f>HYPERLINK("#'Full Results'!A819", 819)</f>
        <v/>
      </c>
      <c r="F94" s="12" t="inlineStr">
        <is>
          <t>BASE: All Respondents</t>
        </is>
      </c>
    </row>
    <row r="95">
      <c r="C95" s="10" t="n">
        <v>87</v>
      </c>
      <c r="D95" s="7">
        <f>HYPERLINK("#'Table 87'!A1", "Which of the following do you think the government should prioritise to improve prisons? Please rank your top 3: Improving data sharing between prisons")</f>
        <v/>
      </c>
      <c r="E95" s="11">
        <f>HYPERLINK("#'Full Results'!A828", 828)</f>
        <v/>
      </c>
      <c r="F95" s="12" t="inlineStr">
        <is>
          <t>BASE: All Respondents</t>
        </is>
      </c>
    </row>
    <row r="96">
      <c r="C96" s="10" t="n">
        <v>88</v>
      </c>
      <c r="D96" s="7">
        <f>HYPERLINK("#'Table 88'!A1", "Which of the following do you think the government should prioritise to improve prisons? Please rank your top 3: Better facilities for vocational training e.g. space for bricklaying courses")</f>
        <v/>
      </c>
      <c r="E96" s="11">
        <f>HYPERLINK("#'Full Results'!A837", 837)</f>
        <v/>
      </c>
      <c r="F96" s="12" t="inlineStr">
        <is>
          <t>BASE: All Respondents</t>
        </is>
      </c>
    </row>
    <row r="97">
      <c r="C97" s="10" t="n">
        <v>89</v>
      </c>
      <c r="D97" s="7">
        <f>HYPERLINK("#'Table 89'!A1", "Grid Summary: Imagine the government had to make a choice between each of the following. Which do you think would be the best approach?")</f>
        <v/>
      </c>
      <c r="E97" s="11">
        <f>HYPERLINK("#'Full Results'!A846", 846)</f>
        <v/>
      </c>
      <c r="F97" s="12" t="inlineStr"/>
    </row>
    <row r="98">
      <c r="C98" s="10" t="n">
        <v>90</v>
      </c>
      <c r="D98" s="7">
        <f>HYPERLINK("#'Table 90'!A1", "Imagine the government had to make a choice between each of the following. Which do you think would be the best approach?: Building more prison places|Reducing overcrowding through more community sentences")</f>
        <v/>
      </c>
      <c r="E98" s="11">
        <f>HYPERLINK("#'Full Results'!A846", 846)</f>
        <v/>
      </c>
      <c r="F98" s="12" t="inlineStr">
        <is>
          <t>BASE: All Respondents</t>
        </is>
      </c>
    </row>
    <row r="99">
      <c r="C99" s="10" t="n">
        <v>91</v>
      </c>
      <c r="D99" s="7">
        <f>HYPERLINK("#'Table 91'!A1", "Imagine the government had to make a choice betwee...")</f>
        <v/>
      </c>
      <c r="E99" s="11">
        <f>HYPERLINK("#'Full Results'!A856", 856)</f>
        <v/>
      </c>
      <c r="F99" s="12" t="inlineStr">
        <is>
          <t>BASE: All Respondents</t>
        </is>
      </c>
    </row>
    <row r="100">
      <c r="C100" s="10" t="n">
        <v>92</v>
      </c>
      <c r="D100" s="7">
        <f>HYPERLINK("#'Table 92'!A1", "Imagine the government had to make a choice between each of the following. Which do you think would be the best approach?: Investing in improving prison buildings themselves | Investing in more staff for prisons")</f>
        <v/>
      </c>
      <c r="E100" s="11">
        <f>HYPERLINK("#'Full Results'!A866", 866)</f>
        <v/>
      </c>
      <c r="F100" s="12" t="inlineStr">
        <is>
          <t>BASE: All Respondents</t>
        </is>
      </c>
    </row>
    <row r="101">
      <c r="C101" s="10" t="n">
        <v>93</v>
      </c>
      <c r="D101" s="7">
        <f>HYPERLINK("#'Table 93'!A1", "Imagine the government had to make a choice betwee...")</f>
        <v/>
      </c>
      <c r="E101" s="11">
        <f>HYPERLINK("#'Full Results'!A876", 876)</f>
        <v/>
      </c>
      <c r="F101" s="12" t="inlineStr">
        <is>
          <t>BASE: All Respondents</t>
        </is>
      </c>
    </row>
    <row r="102">
      <c r="C102" s="10" t="n">
        <v>94</v>
      </c>
      <c r="D102" s="7">
        <f>HYPERLINK("#'Table 94'!A1", "Imagine the government had to make a choice between each of the following. Which do you think would be the best approach?: Improved pay for prison officers | Increasing the number of officers present in prisons")</f>
        <v/>
      </c>
      <c r="E102" s="11">
        <f>HYPERLINK("#'Full Results'!A886", 886)</f>
        <v/>
      </c>
      <c r="F102" s="12" t="inlineStr">
        <is>
          <t>BASE: All Respondents</t>
        </is>
      </c>
    </row>
    <row r="103">
      <c r="C103" s="10" t="n">
        <v>95</v>
      </c>
      <c r="D103" s="7">
        <f>HYPERLINK("#'Table 95'!A1", "Imagine the government had to make a choice between each of the following. Which do you think would be the best approach?: Improved drug/alcohol treatments in prisons | Improved drug/alcohol treatments in communities")</f>
        <v/>
      </c>
      <c r="E103" s="11">
        <f>HYPERLINK("#'Full Results'!A896", 896)</f>
        <v/>
      </c>
      <c r="F103" s="12" t="inlineStr">
        <is>
          <t>BASE: All Respondents</t>
        </is>
      </c>
    </row>
    <row r="104">
      <c r="C104" s="10" t="n">
        <v>96</v>
      </c>
      <c r="D104" s="7">
        <f>HYPERLINK("#'Table 96'!A1", "Grid Summary: Which of the following political parties do you think MOST prioritises improving each of the following:")</f>
        <v/>
      </c>
      <c r="E104" s="11">
        <f>HYPERLINK("#'Full Results'!A906", 906)</f>
        <v/>
      </c>
      <c r="F104" s="12" t="inlineStr"/>
    </row>
    <row r="105">
      <c r="C105" s="10" t="n">
        <v>97</v>
      </c>
      <c r="D105" s="7">
        <f>HYPERLINK("#'Table 97'!A1", "Which of the following political parties do you think MOST prioritises improving each of the following: Conditions in prison")</f>
        <v/>
      </c>
      <c r="E105" s="11">
        <f>HYPERLINK("#'Full Results'!A906", 906)</f>
        <v/>
      </c>
      <c r="F105" s="12" t="inlineStr">
        <is>
          <t>BASE: All Respondents</t>
        </is>
      </c>
    </row>
    <row r="106">
      <c r="C106" s="10" t="n">
        <v>98</v>
      </c>
      <c r="D106" s="7">
        <f>HYPERLINK("#'Table 98'!A1", "Which of the following political parties do you think MOST prioritises improving each of the following: Rehabilitation for people in prison")</f>
        <v/>
      </c>
      <c r="E106" s="11">
        <f>HYPERLINK("#'Full Results'!A918", 918)</f>
        <v/>
      </c>
      <c r="F106" s="12" t="inlineStr">
        <is>
          <t>BASE: All Respondents</t>
        </is>
      </c>
    </row>
    <row r="107">
      <c r="C107" s="10" t="n">
        <v>99</v>
      </c>
      <c r="D107" s="7">
        <f>HYPERLINK("#'Table 99'!A1", "Which of the following political parties do you think MOST prioritises improving each of the following: Support for people leaving prison to integrate into society")</f>
        <v/>
      </c>
      <c r="E107" s="11">
        <f>HYPERLINK("#'Full Results'!A930", 930)</f>
        <v/>
      </c>
      <c r="F107" s="12" t="inlineStr">
        <is>
          <t>BASE: All Respondents</t>
        </is>
      </c>
    </row>
    <row r="108">
      <c r="C108" s="10" t="n">
        <v>100</v>
      </c>
      <c r="D108" s="7">
        <f>HYPERLINK("#'Table 100'!A1", "Currently, prisons in England and Wales are over c...")</f>
        <v/>
      </c>
      <c r="E108" s="11">
        <f>HYPERLINK("#'Full Results'!A942", 942)</f>
        <v/>
      </c>
      <c r="F108" s="12" t="inlineStr">
        <is>
          <t>BASE: Respondents who answered this question (997 of 1,999)</t>
        </is>
      </c>
    </row>
    <row r="109">
      <c r="C109" s="10" t="n">
        <v>101</v>
      </c>
      <c r="D109" s="7">
        <f>HYPERLINK("#'Table 101'!A1", "Community sentences cost the government an average...")</f>
        <v/>
      </c>
      <c r="E109" s="11">
        <f>HYPERLINK("#'Full Results'!A950", 950)</f>
        <v/>
      </c>
      <c r="F109" s="12" t="inlineStr">
        <is>
          <t>BASE: Respondents who answered this question (1,002 of 1,999)</t>
        </is>
      </c>
    </row>
    <row r="110">
      <c r="C110" s="10" t="n">
        <v>102</v>
      </c>
      <c r="D110" s="7">
        <f>HYPERLINK("#'Table 102'!A1", "People who take part in education and skills progr...")</f>
        <v/>
      </c>
      <c r="E110" s="11">
        <f>HYPERLINK("#'Full Results'!A958", 958)</f>
        <v/>
      </c>
      <c r="F110" s="12" t="inlineStr">
        <is>
          <t>BASE: Respondents who answered this question (996 of 1,999)</t>
        </is>
      </c>
    </row>
    <row r="111">
      <c r="C111" s="10" t="n">
        <v>103</v>
      </c>
      <c r="D111" s="7">
        <f>HYPERLINK("#'Table 103'!A1", "Many people who leave prison face homelessness, un...")</f>
        <v/>
      </c>
      <c r="E111" s="11">
        <f>HYPERLINK("#'Full Results'!A966", 966)</f>
        <v/>
      </c>
      <c r="F111" s="12" t="inlineStr">
        <is>
          <t>BASE: Respondents who answered this question (1,003 of 1,999)</t>
        </is>
      </c>
    </row>
    <row r="112">
      <c r="C112" s="10" t="n">
        <v>104</v>
      </c>
      <c r="D112" s="7">
        <f>HYPERLINK("#'Table 104'!A1", "High turnover among prison officers means rehabili...")</f>
        <v/>
      </c>
      <c r="E112" s="11">
        <f>HYPERLINK("#'Full Results'!A974", 974)</f>
        <v/>
      </c>
      <c r="F112" s="12" t="inlineStr">
        <is>
          <t>BASE: Respondents who answered this question (1,032 of 1,999)</t>
        </is>
      </c>
    </row>
    <row r="113">
      <c r="C113" s="10" t="n">
        <v>105</v>
      </c>
      <c r="D113" s="7">
        <f>HYPERLINK("#'Table 105'!A1", "Many prisons in the UK operate with fewer staff th...")</f>
        <v/>
      </c>
      <c r="E113" s="11">
        <f>HYPERLINK("#'Full Results'!A982", 982)</f>
        <v/>
      </c>
      <c r="F113" s="12" t="inlineStr">
        <is>
          <t>BASE: Respondents who answered this question (967 of 1,999)</t>
        </is>
      </c>
    </row>
    <row r="114">
      <c r="C114" s="10" t="n">
        <v>106</v>
      </c>
      <c r="D114" s="7">
        <f>HYPERLINK("#'Table 106'!A1", "Drug and alcohol use is one of the biggest predict...")</f>
        <v/>
      </c>
      <c r="E114" s="11">
        <f>HYPERLINK("#'Full Results'!A990", 990)</f>
        <v/>
      </c>
      <c r="F114" s="12" t="inlineStr">
        <is>
          <t>BASE: Respondents who answered this question (997 of 1,999)</t>
        </is>
      </c>
    </row>
    <row r="115">
      <c r="C115" s="10" t="n">
        <v>107</v>
      </c>
      <c r="D115" s="7">
        <f>HYPERLINK("#'Table 107'!A1", "Many people who leave prison turn to the same comm...")</f>
        <v/>
      </c>
      <c r="E115" s="11">
        <f>HYPERLINK("#'Full Results'!A998", 998)</f>
        <v/>
      </c>
      <c r="F115" s="12" t="inlineStr">
        <is>
          <t>BASE: Respondents who answered this question (1,002 of 1,999)</t>
        </is>
      </c>
    </row>
    <row r="116">
      <c r="C116" s="10" t="n">
        <v>108</v>
      </c>
      <c r="D116" s="7">
        <f>HYPERLINK("#'Table 108'!A1", "Despite having the same minimum standards, rehabil...")</f>
        <v/>
      </c>
      <c r="E116" s="11">
        <f>HYPERLINK("#'Full Results'!A1006", 1006)</f>
        <v/>
      </c>
      <c r="F116" s="12" t="inlineStr">
        <is>
          <t>BASE: Respondents who answered this question (989 of 1,999)</t>
        </is>
      </c>
    </row>
    <row r="117">
      <c r="C117" s="10" t="n">
        <v>109</v>
      </c>
      <c r="D117" s="7">
        <f>HYPERLINK("#'Table 109'!A1", "In other countries outside the UK, prisons that ha...")</f>
        <v/>
      </c>
      <c r="E117" s="11">
        <f>HYPERLINK("#'Full Results'!A1014", 1014)</f>
        <v/>
      </c>
      <c r="F117" s="12" t="inlineStr">
        <is>
          <t>BASE: Respondents who answered this question (1,010 of 1,999)</t>
        </is>
      </c>
    </row>
    <row r="118">
      <c r="C118" s="10" t="n">
        <v>110</v>
      </c>
      <c r="D118" s="7">
        <f>HYPERLINK("#'Table 110'!A1", "Investment in rehabilitation is not about being so...")</f>
        <v/>
      </c>
      <c r="E118" s="11">
        <f>HYPERLINK("#'Full Results'!A1022", 1022)</f>
        <v/>
      </c>
      <c r="F118" s="12" t="inlineStr">
        <is>
          <t>BASE: Respondents who answered this question (640 of 1,999)</t>
        </is>
      </c>
    </row>
    <row r="119">
      <c r="C119" s="10" t="n">
        <v>111</v>
      </c>
      <c r="D119" s="7">
        <f>HYPERLINK("#'Table 111'!A1", "Taxpayers pay when people leave prison and quickly...")</f>
        <v/>
      </c>
      <c r="E119" s="11">
        <f>HYPERLINK("#'Full Results'!A1033", 1033)</f>
        <v/>
      </c>
      <c r="F119" s="12" t="inlineStr">
        <is>
          <t>BASE: Respondents who answered this question (683 of 1,999)</t>
        </is>
      </c>
    </row>
    <row r="120">
      <c r="C120" s="10" t="n">
        <v>112</v>
      </c>
      <c r="D120" s="7">
        <f>HYPERLINK("#'Table 112'!A1", "People in prison should be expected to use their t...")</f>
        <v/>
      </c>
      <c r="E120" s="11">
        <f>HYPERLINK("#'Full Results'!A1044", 1044)</f>
        <v/>
      </c>
      <c r="F120" s="12" t="inlineStr">
        <is>
          <t>BASE: Respondents who answered this question (676 of 1,999)</t>
        </is>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B2:AX1053"/>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6" t="inlineStr">
        <is>
          <t>Full Results</t>
        </is>
      </c>
    </row>
    <row r="5" ht="30" customHeight="1">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6" t="inlineStr">
        <is>
          <t>Total sample (unweighted)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18" t="inlineStr">
        <is>
          <t>Total sample (weighted)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c r="B9" s="20" t="inlineStr">
        <is>
          <t>Which do you think are the most important issues facing the country at this time? Please select up to 3</t>
        </is>
      </c>
    </row>
    <row r="10">
      <c r="B10" s="21" t="inlineStr">
        <is>
          <t>BASE: All Respondents</t>
        </is>
      </c>
    </row>
    <row r="11">
      <c r="B11" s="16" t="inlineStr">
        <is>
          <t>Unweighted</t>
        </is>
      </c>
      <c r="C11" s="22" t="n">
        <v>1999</v>
      </c>
      <c r="D11" s="22" t="n">
        <v>936</v>
      </c>
      <c r="E11" s="22" t="n">
        <v>1056</v>
      </c>
      <c r="G11" s="22" t="n">
        <v>282</v>
      </c>
      <c r="H11" s="22" t="n">
        <v>355</v>
      </c>
      <c r="I11" s="22" t="n">
        <v>333</v>
      </c>
      <c r="J11" s="22" t="n">
        <v>313</v>
      </c>
      <c r="K11" s="22" t="n">
        <v>283</v>
      </c>
      <c r="L11" s="22" t="n">
        <v>433</v>
      </c>
      <c r="N11" s="22" t="n">
        <v>103</v>
      </c>
      <c r="O11" s="22" t="n">
        <v>103</v>
      </c>
      <c r="P11" s="22" t="n">
        <v>259</v>
      </c>
      <c r="Q11" s="22" t="n">
        <v>192</v>
      </c>
      <c r="R11" s="22" t="n">
        <v>162</v>
      </c>
      <c r="S11" s="22" t="n">
        <v>220</v>
      </c>
      <c r="T11" s="22" t="n">
        <v>220</v>
      </c>
      <c r="U11" s="22" t="n">
        <v>302</v>
      </c>
      <c r="V11" s="22" t="n">
        <v>270</v>
      </c>
      <c r="W11" s="22" t="n">
        <v>168</v>
      </c>
      <c r="Y11" s="22" t="n">
        <v>568</v>
      </c>
      <c r="Z11" s="22" t="n">
        <v>481</v>
      </c>
      <c r="AA11" s="22" t="n">
        <v>459</v>
      </c>
      <c r="AB11" s="22" t="n">
        <v>474</v>
      </c>
      <c r="AD11" s="22" t="n">
        <v>355</v>
      </c>
      <c r="AE11" s="22" t="n">
        <v>640</v>
      </c>
      <c r="AF11" s="22" t="n">
        <v>155</v>
      </c>
      <c r="AG11" s="22" t="n">
        <v>118</v>
      </c>
      <c r="AH11" s="22" t="n">
        <v>274</v>
      </c>
      <c r="AI11" s="22" t="n">
        <v>42</v>
      </c>
      <c r="AJ11" s="22" t="n">
        <v>415</v>
      </c>
      <c r="AL11" s="22" t="n">
        <v>299</v>
      </c>
      <c r="AM11" s="22" t="n">
        <v>422</v>
      </c>
      <c r="AN11" s="22" t="n">
        <v>182</v>
      </c>
      <c r="AO11" s="22" t="n">
        <v>220</v>
      </c>
      <c r="AP11" s="22" t="n">
        <v>458</v>
      </c>
      <c r="AQ11" s="22" t="n">
        <v>159</v>
      </c>
      <c r="AR11" s="22" t="n">
        <v>174</v>
      </c>
      <c r="AS11" s="22" t="n">
        <v>85</v>
      </c>
      <c r="AU11" s="22" t="n">
        <v>423</v>
      </c>
      <c r="AV11" s="22" t="n">
        <v>543</v>
      </c>
      <c r="AW11" s="22" t="n">
        <v>701</v>
      </c>
      <c r="AX11" s="22" t="n">
        <v>332</v>
      </c>
    </row>
    <row r="12">
      <c r="B12" s="18" t="inlineStr">
        <is>
          <t>Weighted</t>
        </is>
      </c>
      <c r="C12" s="22" t="n">
        <v>1999</v>
      </c>
      <c r="D12" s="22" t="n">
        <v>987</v>
      </c>
      <c r="E12" s="22" t="n">
        <v>1009</v>
      </c>
      <c r="G12" s="22" t="n">
        <v>277</v>
      </c>
      <c r="H12" s="22" t="n">
        <v>341</v>
      </c>
      <c r="I12" s="22" t="n">
        <v>340</v>
      </c>
      <c r="J12" s="22" t="n">
        <v>341</v>
      </c>
      <c r="K12" s="22" t="n">
        <v>282</v>
      </c>
      <c r="L12" s="22" t="n">
        <v>420</v>
      </c>
      <c r="N12" s="22" t="n">
        <v>114</v>
      </c>
      <c r="O12" s="22" t="n">
        <v>91</v>
      </c>
      <c r="P12" s="22" t="n">
        <v>250</v>
      </c>
      <c r="Q12" s="22" t="n">
        <v>182</v>
      </c>
      <c r="R12" s="22" t="n">
        <v>159</v>
      </c>
      <c r="S12" s="22" t="n">
        <v>205</v>
      </c>
      <c r="T12" s="22" t="n">
        <v>205</v>
      </c>
      <c r="U12" s="22" t="n">
        <v>317</v>
      </c>
      <c r="V12" s="22" t="n">
        <v>295</v>
      </c>
      <c r="W12" s="22" t="n">
        <v>182</v>
      </c>
      <c r="Y12" s="22" t="n">
        <v>540</v>
      </c>
      <c r="Z12" s="22" t="n">
        <v>519</v>
      </c>
      <c r="AA12" s="22" t="n">
        <v>440</v>
      </c>
      <c r="AB12" s="22" t="n">
        <v>500</v>
      </c>
      <c r="AD12" s="22" t="n">
        <v>350</v>
      </c>
      <c r="AE12" s="22" t="n">
        <v>639</v>
      </c>
      <c r="AF12" s="22" t="n">
        <v>159</v>
      </c>
      <c r="AG12" s="22" t="n">
        <v>114</v>
      </c>
      <c r="AH12" s="22" t="n">
        <v>280</v>
      </c>
      <c r="AI12" s="22" t="n">
        <v>42</v>
      </c>
      <c r="AJ12" s="22" t="n">
        <v>416</v>
      </c>
      <c r="AL12" s="22" t="n">
        <v>296</v>
      </c>
      <c r="AM12" s="22" t="n">
        <v>417</v>
      </c>
      <c r="AN12" s="22" t="n">
        <v>184</v>
      </c>
      <c r="AO12" s="22" t="n">
        <v>215</v>
      </c>
      <c r="AP12" s="22" t="n">
        <v>465</v>
      </c>
      <c r="AQ12" s="22" t="n">
        <v>157</v>
      </c>
      <c r="AR12" s="22" t="n">
        <v>175</v>
      </c>
      <c r="AS12" s="22" t="n">
        <v>90</v>
      </c>
      <c r="AU12" s="22" t="n">
        <v>421</v>
      </c>
      <c r="AV12" s="22" t="n">
        <v>546</v>
      </c>
      <c r="AW12" s="22" t="n">
        <v>697</v>
      </c>
      <c r="AX12" s="22" t="n">
        <v>335</v>
      </c>
    </row>
    <row r="13">
      <c r="B13" s="23" t="inlineStr">
        <is>
          <t>Cost of living</t>
        </is>
      </c>
      <c r="C13" s="24" t="n">
        <v>0.6388301460643716</v>
      </c>
      <c r="D13" s="24" t="n">
        <v>0.6072789216349535</v>
      </c>
      <c r="E13" s="24" t="n">
        <v>0.6694888935908763</v>
      </c>
      <c r="G13" s="24" t="n">
        <v>0.6217048201168988</v>
      </c>
      <c r="H13" s="24" t="n">
        <v>0.6643088089415232</v>
      </c>
      <c r="I13" s="24" t="n">
        <v>0.7281542705541058</v>
      </c>
      <c r="J13" s="24" t="n">
        <v>0.6785429236554661</v>
      </c>
      <c r="K13" s="24" t="n">
        <v>0.648566105599411</v>
      </c>
      <c r="L13" s="24" t="n">
        <v>0.5183391734328159</v>
      </c>
      <c r="N13" s="24" t="n">
        <v>0.6437169712698946</v>
      </c>
      <c r="O13" s="24" t="n">
        <v>0.6086372412420984</v>
      </c>
      <c r="P13" s="24" t="n">
        <v>0.6397135442158358</v>
      </c>
      <c r="Q13" s="24" t="n">
        <v>0.6466995852640273</v>
      </c>
      <c r="R13" s="24" t="n">
        <v>0.676539511905477</v>
      </c>
      <c r="S13" s="24" t="n">
        <v>0.6123998385102867</v>
      </c>
      <c r="T13" s="24" t="n">
        <v>0.6009510093867628</v>
      </c>
      <c r="U13" s="24" t="n">
        <v>0.6872442492804637</v>
      </c>
      <c r="V13" s="24" t="n">
        <v>0.6368922646843591</v>
      </c>
      <c r="W13" s="24" t="n">
        <v>0.5998676264397873</v>
      </c>
      <c r="Y13" s="24" t="n">
        <v>0.6061656531870777</v>
      </c>
      <c r="Z13" s="24" t="n">
        <v>0.6356819126243931</v>
      </c>
      <c r="AA13" s="24" t="n">
        <v>0.6436437851334028</v>
      </c>
      <c r="AB13" s="24" t="n">
        <v>0.6731396623017993</v>
      </c>
      <c r="AD13" s="24" t="n">
        <v>0.5348477908929098</v>
      </c>
      <c r="AE13" s="24" t="n">
        <v>0.6767599414933954</v>
      </c>
      <c r="AF13" s="24" t="n">
        <v>0.6380269750543771</v>
      </c>
      <c r="AG13" s="24" t="n">
        <v>0.7144384730875049</v>
      </c>
      <c r="AH13" s="24" t="n">
        <v>0.5561337729279532</v>
      </c>
      <c r="AI13" s="24" t="n">
        <v>0.6264628373921806</v>
      </c>
      <c r="AJ13" s="24" t="n">
        <v>0.7044919955399388</v>
      </c>
      <c r="AL13" s="24" t="n">
        <v>0.5873518576076074</v>
      </c>
      <c r="AM13" s="24" t="n">
        <v>0.6881528779535151</v>
      </c>
      <c r="AN13" s="24" t="n">
        <v>0.6601299939263305</v>
      </c>
      <c r="AO13" s="24" t="n">
        <v>0.688258106934223</v>
      </c>
      <c r="AP13" s="24" t="n">
        <v>0.5646690554749145</v>
      </c>
      <c r="AQ13" s="24" t="n">
        <v>0.7238320432636268</v>
      </c>
      <c r="AR13" s="24" t="n">
        <v>0.6643411108855459</v>
      </c>
      <c r="AS13" s="24" t="n">
        <v>0.6032240637452254</v>
      </c>
      <c r="AU13" s="24" t="n">
        <v>0.6970954076673849</v>
      </c>
      <c r="AV13" s="24" t="n">
        <v>0.5881730534748363</v>
      </c>
      <c r="AW13" s="24" t="n">
        <v>0.6627212754015885</v>
      </c>
      <c r="AX13" s="24" t="n">
        <v>0.5984481638033406</v>
      </c>
    </row>
    <row r="14">
      <c r="B14" s="23" t="inlineStr">
        <is>
          <t>Levels of immigration</t>
        </is>
      </c>
      <c r="C14" s="24" t="n">
        <v>0.4161260299970411</v>
      </c>
      <c r="D14" s="24" t="n">
        <v>0.4140676546376511</v>
      </c>
      <c r="E14" s="24" t="n">
        <v>0.4193889261880193</v>
      </c>
      <c r="G14" s="24" t="n">
        <v>0.2449843411646266</v>
      </c>
      <c r="H14" s="24" t="n">
        <v>0.2724887895150775</v>
      </c>
      <c r="I14" s="24" t="n">
        <v>0.3988881550969471</v>
      </c>
      <c r="J14" s="24" t="n">
        <v>0.4951953844889686</v>
      </c>
      <c r="K14" s="24" t="n">
        <v>0.5719524273310814</v>
      </c>
      <c r="L14" s="24" t="n">
        <v>0.4908263079436993</v>
      </c>
      <c r="N14" s="24" t="n">
        <v>0.4802102425823442</v>
      </c>
      <c r="O14" s="24" t="n">
        <v>0.3454424390341956</v>
      </c>
      <c r="P14" s="24" t="n">
        <v>0.3529676950596432</v>
      </c>
      <c r="Q14" s="24" t="n">
        <v>0.4966655561656602</v>
      </c>
      <c r="R14" s="24" t="n">
        <v>0.3993688546770517</v>
      </c>
      <c r="S14" s="24" t="n">
        <v>0.437804899332792</v>
      </c>
      <c r="T14" s="24" t="n">
        <v>0.457697199556695</v>
      </c>
      <c r="U14" s="24" t="n">
        <v>0.3064230060892952</v>
      </c>
      <c r="V14" s="24" t="n">
        <v>0.4579099555144117</v>
      </c>
      <c r="W14" s="24" t="n">
        <v>0.484620331719373</v>
      </c>
      <c r="Y14" s="24" t="n">
        <v>0.3209258396137832</v>
      </c>
      <c r="Z14" s="24" t="n">
        <v>0.4111583059079404</v>
      </c>
      <c r="AA14" s="24" t="n">
        <v>0.4902848698596137</v>
      </c>
      <c r="AB14" s="24" t="n">
        <v>0.4588389541363823</v>
      </c>
      <c r="AD14" s="24" t="n">
        <v>0.5490687544946814</v>
      </c>
      <c r="AE14" s="24" t="n">
        <v>0.3117824833216073</v>
      </c>
      <c r="AF14" s="24" t="n">
        <v>0.2137732236508804</v>
      </c>
      <c r="AG14" s="24" t="n">
        <v>0.155206292233066</v>
      </c>
      <c r="AH14" s="24" t="n">
        <v>0.7450024528342891</v>
      </c>
      <c r="AI14" s="24" t="n">
        <v>0.3571258604859991</v>
      </c>
      <c r="AJ14" s="24" t="n">
        <v>0.3982270310173505</v>
      </c>
      <c r="AL14" s="24" t="n">
        <v>0.4618556544559871</v>
      </c>
      <c r="AM14" s="24" t="n">
        <v>0.2364671163202586</v>
      </c>
      <c r="AN14" s="24" t="n">
        <v>0.2049103260903522</v>
      </c>
      <c r="AO14" s="24" t="n">
        <v>0.1361962171899024</v>
      </c>
      <c r="AP14" s="24" t="n">
        <v>0.7582012454430829</v>
      </c>
      <c r="AQ14" s="24" t="n">
        <v>0.3730784575205326</v>
      </c>
      <c r="AR14" s="24" t="n">
        <v>0.3948984925682537</v>
      </c>
      <c r="AS14" s="24" t="n">
        <v>0.54659732223783</v>
      </c>
      <c r="AU14" s="24" t="n">
        <v>0.2634801880138554</v>
      </c>
      <c r="AV14" s="24" t="n">
        <v>0.5685901842180838</v>
      </c>
      <c r="AW14" s="24" t="n">
        <v>0.4408835781566074</v>
      </c>
      <c r="AX14" s="24" t="n">
        <v>0.3079982452285974</v>
      </c>
    </row>
    <row r="15">
      <c r="B15" s="23" t="inlineStr">
        <is>
          <t>Quality of the NHS</t>
        </is>
      </c>
      <c r="C15" s="24" t="n">
        <v>0.370234528133277</v>
      </c>
      <c r="D15" s="24" t="n">
        <v>0.3374351697061626</v>
      </c>
      <c r="E15" s="24" t="n">
        <v>0.4021756349652817</v>
      </c>
      <c r="G15" s="24" t="n">
        <v>0.3366725101329827</v>
      </c>
      <c r="H15" s="24" t="n">
        <v>0.350873912097684</v>
      </c>
      <c r="I15" s="24" t="n">
        <v>0.3589593671038708</v>
      </c>
      <c r="J15" s="24" t="n">
        <v>0.3409825106820201</v>
      </c>
      <c r="K15" s="24" t="n">
        <v>0.3875915229774399</v>
      </c>
      <c r="L15" s="24" t="n">
        <v>0.4293060118825483</v>
      </c>
      <c r="N15" s="24" t="n">
        <v>0.4500883152205657</v>
      </c>
      <c r="O15" s="24" t="n">
        <v>0.4718035219320749</v>
      </c>
      <c r="P15" s="24" t="n">
        <v>0.3838249476662259</v>
      </c>
      <c r="Q15" s="24" t="n">
        <v>0.3817028719883324</v>
      </c>
      <c r="R15" s="24" t="n">
        <v>0.2811616359498949</v>
      </c>
      <c r="S15" s="24" t="n">
        <v>0.3450633057174454</v>
      </c>
      <c r="T15" s="24" t="n">
        <v>0.4502035998592249</v>
      </c>
      <c r="U15" s="24" t="n">
        <v>0.3143328963927291</v>
      </c>
      <c r="V15" s="24" t="n">
        <v>0.3681795100591741</v>
      </c>
      <c r="W15" s="24" t="n">
        <v>0.3564953242522745</v>
      </c>
      <c r="Y15" s="24" t="n">
        <v>0.3836418023277392</v>
      </c>
      <c r="Z15" s="24" t="n">
        <v>0.3921484508508878</v>
      </c>
      <c r="AA15" s="24" t="n">
        <v>0.3494869433061999</v>
      </c>
      <c r="AB15" s="24" t="n">
        <v>0.3512658948702054</v>
      </c>
      <c r="AD15" s="24" t="n">
        <v>0.314844870332592</v>
      </c>
      <c r="AE15" s="24" t="n">
        <v>0.4170804630596645</v>
      </c>
      <c r="AF15" s="24" t="n">
        <v>0.4586650511735703</v>
      </c>
      <c r="AG15" s="24" t="n">
        <v>0.4729962411591015</v>
      </c>
      <c r="AH15" s="24" t="n">
        <v>0.2538955402996685</v>
      </c>
      <c r="AI15" s="24" t="n">
        <v>0.2313556258381734</v>
      </c>
      <c r="AJ15" s="24" t="n">
        <v>0.3753484165911283</v>
      </c>
      <c r="AL15" s="24" t="n">
        <v>0.3016801584567445</v>
      </c>
      <c r="AM15" s="24" t="n">
        <v>0.423237950143525</v>
      </c>
      <c r="AN15" s="24" t="n">
        <v>0.4776450730801337</v>
      </c>
      <c r="AO15" s="24" t="n">
        <v>0.4741861819772233</v>
      </c>
      <c r="AP15" s="24" t="n">
        <v>0.2852746738265574</v>
      </c>
      <c r="AQ15" s="24" t="n">
        <v>0.3598162617153017</v>
      </c>
      <c r="AR15" s="24" t="n">
        <v>0.4225724269762761</v>
      </c>
      <c r="AS15" s="24" t="n">
        <v>0.238188596453495</v>
      </c>
      <c r="AU15" s="24" t="n">
        <v>0.4668571559396082</v>
      </c>
      <c r="AV15" s="24" t="n">
        <v>0.3240978946681968</v>
      </c>
      <c r="AW15" s="24" t="n">
        <v>0.3650819897239395</v>
      </c>
      <c r="AX15" s="24" t="n">
        <v>0.3346362246465132</v>
      </c>
    </row>
    <row r="16">
      <c r="B16" s="23" t="inlineStr">
        <is>
          <t>State of the economy</t>
        </is>
      </c>
      <c r="C16" s="24" t="n">
        <v>0.3550806823735492</v>
      </c>
      <c r="D16" s="24" t="n">
        <v>0.3866758484172652</v>
      </c>
      <c r="E16" s="24" t="n">
        <v>0.3247876069367721</v>
      </c>
      <c r="G16" s="24" t="n">
        <v>0.3029712862482291</v>
      </c>
      <c r="H16" s="24" t="n">
        <v>0.3038982481722535</v>
      </c>
      <c r="I16" s="24" t="n">
        <v>0.3153661540514039</v>
      </c>
      <c r="J16" s="24" t="n">
        <v>0.3943070245115093</v>
      </c>
      <c r="K16" s="24" t="n">
        <v>0.3842846707830979</v>
      </c>
      <c r="L16" s="24" t="n">
        <v>0.4117303957760942</v>
      </c>
      <c r="N16" s="24" t="n">
        <v>0.3381482788428209</v>
      </c>
      <c r="O16" s="24" t="n">
        <v>0.404502786654292</v>
      </c>
      <c r="P16" s="24" t="n">
        <v>0.3198171046627706</v>
      </c>
      <c r="Q16" s="24" t="n">
        <v>0.365198851480341</v>
      </c>
      <c r="R16" s="24" t="n">
        <v>0.3731960944895703</v>
      </c>
      <c r="S16" s="24" t="n">
        <v>0.3256261772017759</v>
      </c>
      <c r="T16" s="24" t="n">
        <v>0.397464723487587</v>
      </c>
      <c r="U16" s="24" t="n">
        <v>0.3762590358009318</v>
      </c>
      <c r="V16" s="24" t="n">
        <v>0.3355019616682153</v>
      </c>
      <c r="W16" s="24" t="n">
        <v>0.3438105996471614</v>
      </c>
      <c r="Y16" s="24" t="n">
        <v>0.4061428452222196</v>
      </c>
      <c r="Z16" s="24" t="n">
        <v>0.3471156944881039</v>
      </c>
      <c r="AA16" s="24" t="n">
        <v>0.342685214269944</v>
      </c>
      <c r="AB16" s="24" t="n">
        <v>0.3191092158532502</v>
      </c>
      <c r="AD16" s="24" t="n">
        <v>0.3951312161144828</v>
      </c>
      <c r="AE16" s="24" t="n">
        <v>0.3848086103314987</v>
      </c>
      <c r="AF16" s="24" t="n">
        <v>0.3874914760869389</v>
      </c>
      <c r="AG16" s="24" t="n">
        <v>0.3440543535807353</v>
      </c>
      <c r="AH16" s="24" t="n">
        <v>0.2956363599647252</v>
      </c>
      <c r="AI16" s="24" t="n">
        <v>0.2580171035903268</v>
      </c>
      <c r="AJ16" s="24" t="n">
        <v>0.3162790441686202</v>
      </c>
      <c r="AL16" s="24" t="n">
        <v>0.4478844392218932</v>
      </c>
      <c r="AM16" s="24" t="n">
        <v>0.3634993434160991</v>
      </c>
      <c r="AN16" s="24" t="n">
        <v>0.4263742666649882</v>
      </c>
      <c r="AO16" s="24" t="n">
        <v>0.2918118340974051</v>
      </c>
      <c r="AP16" s="24" t="n">
        <v>0.2964458789553906</v>
      </c>
      <c r="AQ16" s="24" t="n">
        <v>0.3617204170370441</v>
      </c>
      <c r="AR16" s="24" t="n">
        <v>0.3451141296099762</v>
      </c>
      <c r="AS16" s="24" t="n">
        <v>0.3269902548499903</v>
      </c>
      <c r="AU16" s="24" t="n">
        <v>0.3588758563536242</v>
      </c>
      <c r="AV16" s="24" t="n">
        <v>0.358187610967148</v>
      </c>
      <c r="AW16" s="24" t="n">
        <v>0.3586996807994897</v>
      </c>
      <c r="AX16" s="24" t="n">
        <v>0.3377094496954141</v>
      </c>
    </row>
    <row r="17">
      <c r="B17" s="23" t="inlineStr">
        <is>
          <t>Levels of crime</t>
        </is>
      </c>
      <c r="C17" s="24" t="n">
        <v>0.181042588457986</v>
      </c>
      <c r="D17" s="24" t="n">
        <v>0.1735916402852988</v>
      </c>
      <c r="E17" s="24" t="n">
        <v>0.1880046278609351</v>
      </c>
      <c r="G17" s="24" t="n">
        <v>0.2555370926707817</v>
      </c>
      <c r="H17" s="24" t="n">
        <v>0.2219528697000107</v>
      </c>
      <c r="I17" s="24" t="n">
        <v>0.1764420471552643</v>
      </c>
      <c r="J17" s="24" t="n">
        <v>0.139431873610296</v>
      </c>
      <c r="K17" s="24" t="n">
        <v>0.18306405872926</v>
      </c>
      <c r="L17" s="24" t="n">
        <v>0.1348263395626211</v>
      </c>
      <c r="N17" s="24" t="n">
        <v>0.1559564550507702</v>
      </c>
      <c r="O17" s="24" t="n">
        <v>0.2083333694348527</v>
      </c>
      <c r="P17" s="24" t="n">
        <v>0.1926264049740849</v>
      </c>
      <c r="Q17" s="24" t="n">
        <v>0.194200403938513</v>
      </c>
      <c r="R17" s="24" t="n">
        <v>0.1923071748173434</v>
      </c>
      <c r="S17" s="24" t="n">
        <v>0.2318885996757908</v>
      </c>
      <c r="T17" s="24" t="n">
        <v>0.1286765224980988</v>
      </c>
      <c r="U17" s="24" t="n">
        <v>0.2014962027330011</v>
      </c>
      <c r="V17" s="24" t="n">
        <v>0.1320542306749117</v>
      </c>
      <c r="W17" s="24" t="n">
        <v>0.18978410171112</v>
      </c>
      <c r="Y17" s="24" t="n">
        <v>0.1738842252343801</v>
      </c>
      <c r="Z17" s="24" t="n">
        <v>0.1682908707471539</v>
      </c>
      <c r="AA17" s="24" t="n">
        <v>0.1831982104498599</v>
      </c>
      <c r="AB17" s="24" t="n">
        <v>0.2001129563704749</v>
      </c>
      <c r="AD17" s="24" t="n">
        <v>0.1581068311822721</v>
      </c>
      <c r="AE17" s="24" t="n">
        <v>0.1693173293117475</v>
      </c>
      <c r="AF17" s="24" t="n">
        <v>0.1281088715395105</v>
      </c>
      <c r="AG17" s="24" t="n">
        <v>0.1917746494269034</v>
      </c>
      <c r="AH17" s="24" t="n">
        <v>0.2184948620309098</v>
      </c>
      <c r="AI17" s="24" t="n">
        <v>0.2791892501265422</v>
      </c>
      <c r="AJ17" s="24" t="n">
        <v>0.200389210720509</v>
      </c>
      <c r="AL17" s="24" t="n">
        <v>0.1689439084677943</v>
      </c>
      <c r="AM17" s="24" t="n">
        <v>0.1651421039570371</v>
      </c>
      <c r="AN17" s="24" t="n">
        <v>0.1406338575602852</v>
      </c>
      <c r="AO17" s="24" t="n">
        <v>0.1729583806065236</v>
      </c>
      <c r="AP17" s="24" t="n">
        <v>0.2106989028135926</v>
      </c>
      <c r="AQ17" s="24" t="n">
        <v>0.2022080327002115</v>
      </c>
      <c r="AR17" s="24" t="n">
        <v>0.1946552502395401</v>
      </c>
      <c r="AS17" s="24" t="n">
        <v>0.1796973310515872</v>
      </c>
      <c r="AU17" s="24" t="n">
        <v>0.1374685096430027</v>
      </c>
      <c r="AV17" s="24" t="n">
        <v>0.2238966060156892</v>
      </c>
      <c r="AW17" s="24" t="n">
        <v>0.1865574764982487</v>
      </c>
      <c r="AX17" s="24" t="n">
        <v>0.1544957923888017</v>
      </c>
    </row>
    <row r="18">
      <c r="B18" s="23" t="inlineStr">
        <is>
          <t>Availability of housing</t>
        </is>
      </c>
      <c r="C18" s="24" t="n">
        <v>0.143599699900749</v>
      </c>
      <c r="D18" s="24" t="n">
        <v>0.1346909980089949</v>
      </c>
      <c r="E18" s="24" t="n">
        <v>0.1523466768464616</v>
      </c>
      <c r="G18" s="24" t="n">
        <v>0.2093739204852512</v>
      </c>
      <c r="H18" s="24" t="n">
        <v>0.1900778874877863</v>
      </c>
      <c r="I18" s="24" t="n">
        <v>0.1686357555957526</v>
      </c>
      <c r="J18" s="24" t="n">
        <v>0.121078475891264</v>
      </c>
      <c r="K18" s="24" t="n">
        <v>0.09777054004947781</v>
      </c>
      <c r="L18" s="24" t="n">
        <v>0.0912520015159909</v>
      </c>
      <c r="N18" s="24" t="n">
        <v>0.1236551761018236</v>
      </c>
      <c r="O18" s="24" t="n">
        <v>0.1014294851583988</v>
      </c>
      <c r="P18" s="24" t="n">
        <v>0.1687208204375789</v>
      </c>
      <c r="Q18" s="24" t="n">
        <v>0.1056015436001749</v>
      </c>
      <c r="R18" s="24" t="n">
        <v>0.1189832447087823</v>
      </c>
      <c r="S18" s="24" t="n">
        <v>0.1890116232555134</v>
      </c>
      <c r="T18" s="24" t="n">
        <v>0.09785310343604839</v>
      </c>
      <c r="U18" s="24" t="n">
        <v>0.2131894390895837</v>
      </c>
      <c r="V18" s="24" t="n">
        <v>0.1303400620018005</v>
      </c>
      <c r="W18" s="24" t="n">
        <v>0.1027224654098996</v>
      </c>
      <c r="Y18" s="24" t="n">
        <v>0.1335739710229022</v>
      </c>
      <c r="Z18" s="24" t="n">
        <v>0.152651655606781</v>
      </c>
      <c r="AA18" s="24" t="n">
        <v>0.1306950583302539</v>
      </c>
      <c r="AB18" s="24" t="n">
        <v>0.1563876416479978</v>
      </c>
      <c r="AD18" s="24" t="n">
        <v>0.1221352660270699</v>
      </c>
      <c r="AE18" s="24" t="n">
        <v>0.1507201129399814</v>
      </c>
      <c r="AF18" s="24" t="n">
        <v>0.08878313492086598</v>
      </c>
      <c r="AG18" s="24" t="n">
        <v>0.1539342358279028</v>
      </c>
      <c r="AH18" s="24" t="n">
        <v>0.1018761939414309</v>
      </c>
      <c r="AI18" s="24" t="n">
        <v>0.1981529074450224</v>
      </c>
      <c r="AJ18" s="24" t="n">
        <v>0.1913169799078653</v>
      </c>
      <c r="AL18" s="24" t="n">
        <v>0.1288418633323807</v>
      </c>
      <c r="AM18" s="24" t="n">
        <v>0.1972421804796215</v>
      </c>
      <c r="AN18" s="24" t="n">
        <v>0.1108855894389435</v>
      </c>
      <c r="AO18" s="24" t="n">
        <v>0.1889493413167451</v>
      </c>
      <c r="AP18" s="24" t="n">
        <v>0.09943042211942743</v>
      </c>
      <c r="AQ18" s="24" t="n">
        <v>0.173452520458695</v>
      </c>
      <c r="AR18" s="24" t="n">
        <v>0.1251526191228053</v>
      </c>
      <c r="AS18" s="24" t="n">
        <v>0.1142407514165716</v>
      </c>
      <c r="AU18" s="24" t="n">
        <v>0.1786475564413303</v>
      </c>
      <c r="AV18" s="24" t="n">
        <v>0.09488429328902964</v>
      </c>
      <c r="AW18" s="24" t="n">
        <v>0.1498347872037978</v>
      </c>
      <c r="AX18" s="24" t="n">
        <v>0.1659917730500677</v>
      </c>
    </row>
    <row r="19">
      <c r="B19" s="23" t="inlineStr">
        <is>
          <t>Level of taxation</t>
        </is>
      </c>
      <c r="C19" s="24" t="n">
        <v>0.1408340432977082</v>
      </c>
      <c r="D19" s="24" t="n">
        <v>0.1767310684819223</v>
      </c>
      <c r="E19" s="24" t="n">
        <v>0.1061417712208876</v>
      </c>
      <c r="G19" s="24" t="n">
        <v>0.163130233031959</v>
      </c>
      <c r="H19" s="24" t="n">
        <v>0.2268527852225488</v>
      </c>
      <c r="I19" s="24" t="n">
        <v>0.1434897944839745</v>
      </c>
      <c r="J19" s="24" t="n">
        <v>0.1646728945481094</v>
      </c>
      <c r="K19" s="24" t="n">
        <v>0.08628075672881629</v>
      </c>
      <c r="L19" s="24" t="n">
        <v>0.07136872846248284</v>
      </c>
      <c r="N19" s="24" t="n">
        <v>0.1374309672344318</v>
      </c>
      <c r="O19" s="24" t="n">
        <v>0.1465109024831359</v>
      </c>
      <c r="P19" s="24" t="n">
        <v>0.134113697820478</v>
      </c>
      <c r="Q19" s="24" t="n">
        <v>0.1259640658742898</v>
      </c>
      <c r="R19" s="24" t="n">
        <v>0.1288054426183216</v>
      </c>
      <c r="S19" s="24" t="n">
        <v>0.1367622939547466</v>
      </c>
      <c r="T19" s="24" t="n">
        <v>0.1332050960614079</v>
      </c>
      <c r="U19" s="24" t="n">
        <v>0.2104194912629271</v>
      </c>
      <c r="V19" s="24" t="n">
        <v>0.1154798068937261</v>
      </c>
      <c r="W19" s="24" t="n">
        <v>0.1077823224580657</v>
      </c>
      <c r="Y19" s="24" t="n">
        <v>0.1594610397678599</v>
      </c>
      <c r="Z19" s="24" t="n">
        <v>0.1205333500924696</v>
      </c>
      <c r="AA19" s="24" t="n">
        <v>0.1754914753853615</v>
      </c>
      <c r="AB19" s="24" t="n">
        <v>0.1112904664198472</v>
      </c>
      <c r="AD19" s="24" t="n">
        <v>0.1463242168945042</v>
      </c>
      <c r="AE19" s="24" t="n">
        <v>0.1498866288930338</v>
      </c>
      <c r="AF19" s="24" t="n">
        <v>0.1083250640899592</v>
      </c>
      <c r="AG19" s="24" t="n">
        <v>0.05739231869373813</v>
      </c>
      <c r="AH19" s="24" t="n">
        <v>0.1444454181913967</v>
      </c>
      <c r="AI19" s="24" t="n">
        <v>0.1383725680567787</v>
      </c>
      <c r="AJ19" s="24" t="n">
        <v>0.1554549925114398</v>
      </c>
      <c r="AL19" s="24" t="n">
        <v>0.136904799976862</v>
      </c>
      <c r="AM19" s="24" t="n">
        <v>0.1647605828733802</v>
      </c>
      <c r="AN19" s="24" t="n">
        <v>0.1174154143589328</v>
      </c>
      <c r="AO19" s="24" t="n">
        <v>0.1356058653957123</v>
      </c>
      <c r="AP19" s="24" t="n">
        <v>0.1497535520036978</v>
      </c>
      <c r="AQ19" s="24" t="n">
        <v>0.1118507157778761</v>
      </c>
      <c r="AR19" s="24" t="n">
        <v>0.1423244936274991</v>
      </c>
      <c r="AS19" s="24" t="n">
        <v>0.1049411638119001</v>
      </c>
      <c r="AU19" s="24" t="n">
        <v>0.108483652879392</v>
      </c>
      <c r="AV19" s="24" t="n">
        <v>0.1405095459441788</v>
      </c>
      <c r="AW19" s="24" t="n">
        <v>0.1469348156769092</v>
      </c>
      <c r="AX19" s="24" t="n">
        <v>0.1693753902466998</v>
      </c>
    </row>
    <row r="20">
      <c r="B20" s="23" t="inlineStr">
        <is>
          <t>Number of people on welfare</t>
        </is>
      </c>
      <c r="C20" s="24" t="n">
        <v>0.1379731752151497</v>
      </c>
      <c r="D20" s="24" t="n">
        <v>0.1306769472430666</v>
      </c>
      <c r="E20" s="24" t="n">
        <v>0.145524718669631</v>
      </c>
      <c r="G20" s="24" t="n">
        <v>0.0683268312503441</v>
      </c>
      <c r="H20" s="24" t="n">
        <v>0.07737125633903374</v>
      </c>
      <c r="I20" s="24" t="n">
        <v>0.09009113859061785</v>
      </c>
      <c r="J20" s="24" t="n">
        <v>0.1385008341030971</v>
      </c>
      <c r="K20" s="24" t="n">
        <v>0.142689060821744</v>
      </c>
      <c r="L20" s="24" t="n">
        <v>0.2682988071880529</v>
      </c>
      <c r="N20" s="24" t="n">
        <v>0.1197748215715553</v>
      </c>
      <c r="O20" s="24" t="n">
        <v>0.07590493479184633</v>
      </c>
      <c r="P20" s="24" t="n">
        <v>0.1098153580151054</v>
      </c>
      <c r="Q20" s="24" t="n">
        <v>0.1444579464193274</v>
      </c>
      <c r="R20" s="24" t="n">
        <v>0.137375651740391</v>
      </c>
      <c r="S20" s="24" t="n">
        <v>0.1141198876463719</v>
      </c>
      <c r="T20" s="24" t="n">
        <v>0.1835192021666743</v>
      </c>
      <c r="U20" s="24" t="n">
        <v>0.09822802696147905</v>
      </c>
      <c r="V20" s="24" t="n">
        <v>0.2000579947161242</v>
      </c>
      <c r="W20" s="24" t="n">
        <v>0.1571497557980489</v>
      </c>
      <c r="Y20" s="24" t="n">
        <v>0.1584930342499493</v>
      </c>
      <c r="Z20" s="24" t="n">
        <v>0.1590815408690219</v>
      </c>
      <c r="AA20" s="24" t="n">
        <v>0.1174519774822642</v>
      </c>
      <c r="AB20" s="24" t="n">
        <v>0.1119598979137862</v>
      </c>
      <c r="AD20" s="24" t="n">
        <v>0.224686568945147</v>
      </c>
      <c r="AE20" s="24" t="n">
        <v>0.09160756289151568</v>
      </c>
      <c r="AF20" s="24" t="n">
        <v>0.1974861519755309</v>
      </c>
      <c r="AG20" s="24" t="n">
        <v>0.07610837478034256</v>
      </c>
      <c r="AH20" s="24" t="n">
        <v>0.1854006521650984</v>
      </c>
      <c r="AI20" s="24" t="n">
        <v>0.07680994965997336</v>
      </c>
      <c r="AJ20" s="24" t="n">
        <v>0.1048585058835313</v>
      </c>
      <c r="AL20" s="24" t="n">
        <v>0.1974646064628039</v>
      </c>
      <c r="AM20" s="24" t="n">
        <v>0.07005308028318037</v>
      </c>
      <c r="AN20" s="24" t="n">
        <v>0.1153793865369901</v>
      </c>
      <c r="AO20" s="24" t="n">
        <v>0.07113157296047158</v>
      </c>
      <c r="AP20" s="24" t="n">
        <v>0.2050918622139767</v>
      </c>
      <c r="AQ20" s="24" t="n">
        <v>0.08180389270273983</v>
      </c>
      <c r="AR20" s="24" t="n">
        <v>0.1898700285452003</v>
      </c>
      <c r="AS20" s="24" t="n">
        <v>0.1131450315223419</v>
      </c>
      <c r="AU20" s="24" t="n">
        <v>0.08890660864949812</v>
      </c>
      <c r="AV20" s="24" t="n">
        <v>0.2407735868140564</v>
      </c>
      <c r="AW20" s="24" t="n">
        <v>0.1153356874494866</v>
      </c>
      <c r="AX20" s="24" t="n">
        <v>0.07912241448972404</v>
      </c>
    </row>
    <row r="21">
      <c r="B21" s="23" t="inlineStr">
        <is>
          <t>Threat of climate change</t>
        </is>
      </c>
      <c r="C21" s="24" t="n">
        <v>0.1331953511910793</v>
      </c>
      <c r="D21" s="24" t="n">
        <v>0.1238435407522422</v>
      </c>
      <c r="E21" s="24" t="n">
        <v>0.1427433570921323</v>
      </c>
      <c r="G21" s="24" t="n">
        <v>0.1726821004374632</v>
      </c>
      <c r="H21" s="24" t="n">
        <v>0.1506034371367855</v>
      </c>
      <c r="I21" s="24" t="n">
        <v>0.12481299419748</v>
      </c>
      <c r="J21" s="24" t="n">
        <v>0.1052971113312755</v>
      </c>
      <c r="K21" s="24" t="n">
        <v>0.1009743765091718</v>
      </c>
      <c r="L21" s="24" t="n">
        <v>0.144079594197516</v>
      </c>
      <c r="N21" s="24" t="n">
        <v>0.1043151997074441</v>
      </c>
      <c r="O21" s="24" t="n">
        <v>0.1425094251564936</v>
      </c>
      <c r="P21" s="24" t="n">
        <v>0.1355071007354432</v>
      </c>
      <c r="Q21" s="24" t="n">
        <v>0.09450405750551674</v>
      </c>
      <c r="R21" s="24" t="n">
        <v>0.1687980026873336</v>
      </c>
      <c r="S21" s="24" t="n">
        <v>0.1388761873475914</v>
      </c>
      <c r="T21" s="24" t="n">
        <v>0.164066201986217</v>
      </c>
      <c r="U21" s="24" t="n">
        <v>0.1104577973701052</v>
      </c>
      <c r="V21" s="24" t="n">
        <v>0.1170034082538527</v>
      </c>
      <c r="W21" s="24" t="n">
        <v>0.175788595059468</v>
      </c>
      <c r="Y21" s="24" t="n">
        <v>0.1708979805592858</v>
      </c>
      <c r="Z21" s="24" t="n">
        <v>0.1307073471062047</v>
      </c>
      <c r="AA21" s="24" t="n">
        <v>0.1100004700615123</v>
      </c>
      <c r="AB21" s="24" t="n">
        <v>0.1154705551075351</v>
      </c>
      <c r="AD21" s="24" t="n">
        <v>0.07030912066826076</v>
      </c>
      <c r="AE21" s="24" t="n">
        <v>0.1703451361049619</v>
      </c>
      <c r="AF21" s="24" t="n">
        <v>0.1933269515622679</v>
      </c>
      <c r="AG21" s="24" t="n">
        <v>0.2993372698871367</v>
      </c>
      <c r="AH21" s="24" t="n">
        <v>0.04363811675505123</v>
      </c>
      <c r="AI21" s="24" t="n">
        <v>0.1716636371911999</v>
      </c>
      <c r="AJ21" s="24" t="n">
        <v>0.1167730765443996</v>
      </c>
      <c r="AL21" s="24" t="n">
        <v>0.07087678597137995</v>
      </c>
      <c r="AM21" s="24" t="n">
        <v>0.1873307182639182</v>
      </c>
      <c r="AN21" s="24" t="n">
        <v>0.207355803241386</v>
      </c>
      <c r="AO21" s="24" t="n">
        <v>0.3008202600871567</v>
      </c>
      <c r="AP21" s="24" t="n">
        <v>0.04070530598327479</v>
      </c>
      <c r="AQ21" s="24" t="n">
        <v>0.1050260344876615</v>
      </c>
      <c r="AR21" s="24" t="n">
        <v>0.1157820000011642</v>
      </c>
      <c r="AS21" s="24" t="n">
        <v>0.09682052141001128</v>
      </c>
      <c r="AU21" s="24" t="n">
        <v>0.2145427991518639</v>
      </c>
      <c r="AV21" s="24" t="n">
        <v>0.0714722168983101</v>
      </c>
      <c r="AW21" s="24" t="n">
        <v>0.1238716971711079</v>
      </c>
      <c r="AX21" s="24" t="n">
        <v>0.1509164035657452</v>
      </c>
    </row>
    <row r="22">
      <c r="B22" s="23" t="inlineStr">
        <is>
          <t>State of Britain's Armed Forces</t>
        </is>
      </c>
      <c r="C22" s="24" t="n">
        <v>0.1053739822223153</v>
      </c>
      <c r="D22" s="24" t="n">
        <v>0.1272664038932351</v>
      </c>
      <c r="E22" s="24" t="n">
        <v>0.08380211357073081</v>
      </c>
      <c r="G22" s="24" t="n">
        <v>0.02872948334304537</v>
      </c>
      <c r="H22" s="24" t="n">
        <v>0.04338524761496829</v>
      </c>
      <c r="I22" s="24" t="n">
        <v>0.05839351404219677</v>
      </c>
      <c r="J22" s="24" t="n">
        <v>0.05689270408344538</v>
      </c>
      <c r="K22" s="24" t="n">
        <v>0.1371463519004957</v>
      </c>
      <c r="L22" s="24" t="n">
        <v>0.2623179893701059</v>
      </c>
      <c r="N22" s="24" t="n">
        <v>0.1180967448082938</v>
      </c>
      <c r="O22" s="24" t="n">
        <v>0.09324339265327383</v>
      </c>
      <c r="P22" s="24" t="n">
        <v>0.09336175592176513</v>
      </c>
      <c r="Q22" s="24" t="n">
        <v>0.1377603622996653</v>
      </c>
      <c r="R22" s="24" t="n">
        <v>0.0969626969913833</v>
      </c>
      <c r="S22" s="24" t="n">
        <v>0.1008702477774817</v>
      </c>
      <c r="T22" s="24" t="n">
        <v>0.0948741841769165</v>
      </c>
      <c r="U22" s="24" t="n">
        <v>0.05664110125773268</v>
      </c>
      <c r="V22" s="24" t="n">
        <v>0.1203649776293143</v>
      </c>
      <c r="W22" s="24" t="n">
        <v>0.1724744049956418</v>
      </c>
      <c r="Y22" s="24" t="n">
        <v>0.1159385206812188</v>
      </c>
      <c r="Z22" s="24" t="n">
        <v>0.121859612291549</v>
      </c>
      <c r="AA22" s="24" t="n">
        <v>0.1044663988522406</v>
      </c>
      <c r="AB22" s="24" t="n">
        <v>0.07765087004050063</v>
      </c>
      <c r="AD22" s="24" t="n">
        <v>0.1980749545053854</v>
      </c>
      <c r="AE22" s="24" t="n">
        <v>0.08986071247097527</v>
      </c>
      <c r="AF22" s="24" t="n">
        <v>0.1453813164356344</v>
      </c>
      <c r="AG22" s="24" t="n">
        <v>0.04284003260090868</v>
      </c>
      <c r="AH22" s="24" t="n">
        <v>0.1306611755696384</v>
      </c>
      <c r="AI22" s="24" t="n">
        <v>0.02569384972482493</v>
      </c>
      <c r="AJ22" s="24" t="n">
        <v>0.04423789938544188</v>
      </c>
      <c r="AL22" s="24" t="n">
        <v>0.1933927356352125</v>
      </c>
      <c r="AM22" s="24" t="n">
        <v>0.05958669063926975</v>
      </c>
      <c r="AN22" s="24" t="n">
        <v>0.1719878806211222</v>
      </c>
      <c r="AO22" s="24" t="n">
        <v>0.02024355101210215</v>
      </c>
      <c r="AP22" s="24" t="n">
        <v>0.132061501982009</v>
      </c>
      <c r="AQ22" s="24" t="n">
        <v>0.04439306123430548</v>
      </c>
      <c r="AR22" s="24" t="n">
        <v>0.1058326904795512</v>
      </c>
      <c r="AS22" s="24" t="n">
        <v>0.06297724461364317</v>
      </c>
      <c r="AU22" s="24" t="n">
        <v>0.09994126544317521</v>
      </c>
      <c r="AV22" s="24" t="n">
        <v>0.1678850121238356</v>
      </c>
      <c r="AW22" s="24" t="n">
        <v>0.08965950528432613</v>
      </c>
      <c r="AX22" s="24" t="n">
        <v>0.0429376508075837</v>
      </c>
    </row>
    <row r="23">
      <c r="B23" s="23" t="inlineStr">
        <is>
          <t>Britain leaving the EU</t>
        </is>
      </c>
      <c r="C23" s="24" t="n">
        <v>0.09131247856106105</v>
      </c>
      <c r="D23" s="24" t="n">
        <v>0.0992842584431964</v>
      </c>
      <c r="E23" s="24" t="n">
        <v>0.08331581054824687</v>
      </c>
      <c r="G23" s="24" t="n">
        <v>0.1435050180242613</v>
      </c>
      <c r="H23" s="24" t="n">
        <v>0.1260539810738376</v>
      </c>
      <c r="I23" s="24" t="n">
        <v>0.09652125083157227</v>
      </c>
      <c r="J23" s="24" t="n">
        <v>0.09471810375220863</v>
      </c>
      <c r="K23" s="24" t="n">
        <v>0.04751575263156865</v>
      </c>
      <c r="L23" s="24" t="n">
        <v>0.0511000552122604</v>
      </c>
      <c r="N23" s="24" t="n">
        <v>0.09796377880411736</v>
      </c>
      <c r="O23" s="24" t="n">
        <v>0.1093492207364475</v>
      </c>
      <c r="P23" s="24" t="n">
        <v>0.09619190335185956</v>
      </c>
      <c r="Q23" s="24" t="n">
        <v>0.0374303336359177</v>
      </c>
      <c r="R23" s="24" t="n">
        <v>0.1169707127968486</v>
      </c>
      <c r="S23" s="24" t="n">
        <v>0.08138502936332233</v>
      </c>
      <c r="T23" s="24" t="n">
        <v>0.07744274822088801</v>
      </c>
      <c r="U23" s="24" t="n">
        <v>0.1116773556545881</v>
      </c>
      <c r="V23" s="24" t="n">
        <v>0.1137471124148154</v>
      </c>
      <c r="W23" s="24" t="n">
        <v>0.05766333832471409</v>
      </c>
      <c r="Y23" s="24" t="n">
        <v>0.0895249217748665</v>
      </c>
      <c r="Z23" s="24" t="n">
        <v>0.1156273975234144</v>
      </c>
      <c r="AA23" s="24" t="n">
        <v>0.08443303121197857</v>
      </c>
      <c r="AB23" s="24" t="n">
        <v>0.07405806767442097</v>
      </c>
      <c r="AD23" s="24" t="n">
        <v>0.06484585862809118</v>
      </c>
      <c r="AE23" s="24" t="n">
        <v>0.1243693158408442</v>
      </c>
      <c r="AF23" s="24" t="n">
        <v>0.1111110127318795</v>
      </c>
      <c r="AG23" s="24" t="n">
        <v>0.1399044130221636</v>
      </c>
      <c r="AH23" s="24" t="n">
        <v>0.05805911727241728</v>
      </c>
      <c r="AI23" s="24" t="n">
        <v>0.1663316131324649</v>
      </c>
      <c r="AJ23" s="24" t="n">
        <v>0.05659577136159153</v>
      </c>
      <c r="AL23" s="24" t="n">
        <v>0.06978689830433295</v>
      </c>
      <c r="AM23" s="24" t="n">
        <v>0.121020789686728</v>
      </c>
      <c r="AN23" s="24" t="n">
        <v>0.120927339252212</v>
      </c>
      <c r="AO23" s="24" t="n">
        <v>0.1699157888336867</v>
      </c>
      <c r="AP23" s="24" t="n">
        <v>0.053618219905066</v>
      </c>
      <c r="AQ23" s="24" t="n">
        <v>0.06362012416873199</v>
      </c>
      <c r="AR23" s="24" t="n">
        <v>0.04250162343892138</v>
      </c>
      <c r="AS23" s="24" t="n">
        <v>0.1144181852808315</v>
      </c>
      <c r="AU23" s="24" t="n">
        <v>0.1322045338676519</v>
      </c>
      <c r="AV23" s="24" t="n">
        <v>0.04309231836986791</v>
      </c>
      <c r="AW23" s="24" t="n">
        <v>0.09343298534705477</v>
      </c>
      <c r="AX23" s="24" t="n">
        <v>0.1141029623879686</v>
      </c>
    </row>
    <row r="24">
      <c r="B24" s="23" t="inlineStr">
        <is>
          <t>Threat of terrorism</t>
        </is>
      </c>
      <c r="C24" s="24" t="n">
        <v>0.06933973872816622</v>
      </c>
      <c r="D24" s="24" t="n">
        <v>0.06434291432454632</v>
      </c>
      <c r="E24" s="24" t="n">
        <v>0.0744359031455146</v>
      </c>
      <c r="G24" s="24" t="n">
        <v>0.05138532032442354</v>
      </c>
      <c r="H24" s="24" t="n">
        <v>0.07263925312916002</v>
      </c>
      <c r="I24" s="24" t="n">
        <v>0.08605876831624042</v>
      </c>
      <c r="J24" s="24" t="n">
        <v>0.08030152708789358</v>
      </c>
      <c r="K24" s="24" t="n">
        <v>0.08595638366272094</v>
      </c>
      <c r="L24" s="24" t="n">
        <v>0.04490721157733157</v>
      </c>
      <c r="N24" s="24" t="n">
        <v>0.05935413062619153</v>
      </c>
      <c r="O24" s="24" t="n">
        <v>0.08489138760483966</v>
      </c>
      <c r="P24" s="24" t="n">
        <v>0.09234861875843178</v>
      </c>
      <c r="Q24" s="24" t="n">
        <v>0.06121848480641832</v>
      </c>
      <c r="R24" s="24" t="n">
        <v>0.06232967920319153</v>
      </c>
      <c r="S24" s="24" t="n">
        <v>0.07981861607869403</v>
      </c>
      <c r="T24" s="24" t="n">
        <v>0.06999001524006569</v>
      </c>
      <c r="U24" s="24" t="n">
        <v>0.05350399049491261</v>
      </c>
      <c r="V24" s="24" t="n">
        <v>0.05669840636082751</v>
      </c>
      <c r="W24" s="24" t="n">
        <v>0.08605821583677502</v>
      </c>
      <c r="Y24" s="24" t="n">
        <v>0.06329834808251644</v>
      </c>
      <c r="Z24" s="24" t="n">
        <v>0.06395194899773422</v>
      </c>
      <c r="AA24" s="24" t="n">
        <v>0.0735576546271015</v>
      </c>
      <c r="AB24" s="24" t="n">
        <v>0.07774520037459332</v>
      </c>
      <c r="AD24" s="24" t="n">
        <v>0.07422507926649058</v>
      </c>
      <c r="AE24" s="24" t="n">
        <v>0.05286072574453505</v>
      </c>
      <c r="AF24" s="24" t="n">
        <v>0.05793642817313902</v>
      </c>
      <c r="AG24" s="24" t="n">
        <v>0.04282401141418226</v>
      </c>
      <c r="AH24" s="24" t="n">
        <v>0.09919854297220095</v>
      </c>
      <c r="AI24" s="24" t="n">
        <v>0.132606096227496</v>
      </c>
      <c r="AJ24" s="24" t="n">
        <v>0.07562936605890949</v>
      </c>
      <c r="AL24" s="24" t="n">
        <v>0.06564293800528589</v>
      </c>
      <c r="AM24" s="24" t="n">
        <v>0.07474856559186685</v>
      </c>
      <c r="AN24" s="24" t="n">
        <v>0.02266437277175831</v>
      </c>
      <c r="AO24" s="24" t="n">
        <v>0.05108848432725902</v>
      </c>
      <c r="AP24" s="24" t="n">
        <v>0.08068274197804555</v>
      </c>
      <c r="AQ24" s="24" t="n">
        <v>0.06921218236658812</v>
      </c>
      <c r="AR24" s="24" t="n">
        <v>0.05892526283222566</v>
      </c>
      <c r="AS24" s="24" t="n">
        <v>0.1569817563552544</v>
      </c>
      <c r="AU24" s="24" t="n">
        <v>0.03799687900917276</v>
      </c>
      <c r="AV24" s="24" t="n">
        <v>0.06571744708456684</v>
      </c>
      <c r="AW24" s="24" t="n">
        <v>0.08446796887762428</v>
      </c>
      <c r="AX24" s="24" t="n">
        <v>0.08321305157561915</v>
      </c>
    </row>
    <row r="25">
      <c r="B25" s="23" t="inlineStr">
        <is>
          <t>Quality / cost of public transport</t>
        </is>
      </c>
      <c r="C25" s="24" t="n">
        <v>0.05099151636025303</v>
      </c>
      <c r="D25" s="24" t="n">
        <v>0.05637691274362791</v>
      </c>
      <c r="E25" s="24" t="n">
        <v>0.04454959827797895</v>
      </c>
      <c r="G25" s="24" t="n">
        <v>0.1070228894712525</v>
      </c>
      <c r="H25" s="24" t="n">
        <v>0.08377806836359361</v>
      </c>
      <c r="I25" s="24" t="n">
        <v>0.06155459958019018</v>
      </c>
      <c r="J25" s="24" t="n">
        <v>0.03738760461190217</v>
      </c>
      <c r="K25" s="24" t="n">
        <v>0.01921137166164198</v>
      </c>
      <c r="L25" s="24" t="n">
        <v>0.01123872626774205</v>
      </c>
      <c r="N25" s="24" t="n">
        <v>0.0248354267537864</v>
      </c>
      <c r="O25" s="24" t="n">
        <v>0.03053771963505465</v>
      </c>
      <c r="P25" s="24" t="n">
        <v>0.07372029273366064</v>
      </c>
      <c r="Q25" s="24" t="n">
        <v>0.03514289900109998</v>
      </c>
      <c r="R25" s="24" t="n">
        <v>0.04083822372219095</v>
      </c>
      <c r="S25" s="24" t="n">
        <v>0.05871011532227287</v>
      </c>
      <c r="T25" s="24" t="n">
        <v>0.04574998463071941</v>
      </c>
      <c r="U25" s="24" t="n">
        <v>0.08454660021782222</v>
      </c>
      <c r="V25" s="24" t="n">
        <v>0.03847305541257422</v>
      </c>
      <c r="W25" s="24" t="n">
        <v>0.03009077782159271</v>
      </c>
      <c r="Y25" s="24" t="n">
        <v>0.06067314074317497</v>
      </c>
      <c r="Z25" s="24" t="n">
        <v>0.03996492163406578</v>
      </c>
      <c r="AA25" s="24" t="n">
        <v>0.04880697286940926</v>
      </c>
      <c r="AB25" s="24" t="n">
        <v>0.05390336562442217</v>
      </c>
      <c r="AD25" s="24" t="n">
        <v>0.03219403003748156</v>
      </c>
      <c r="AE25" s="24" t="n">
        <v>0.06228091098878501</v>
      </c>
      <c r="AF25" s="24" t="n">
        <v>0.06040062075000894</v>
      </c>
      <c r="AG25" s="24" t="n">
        <v>0.07404257374346836</v>
      </c>
      <c r="AH25" s="24" t="n">
        <v>0.02234309308742078</v>
      </c>
      <c r="AI25" s="24" t="n">
        <v>0.05254506594160305</v>
      </c>
      <c r="AJ25" s="24" t="n">
        <v>0.05865765696983547</v>
      </c>
      <c r="AL25" s="24" t="n">
        <v>0.03760668227715283</v>
      </c>
      <c r="AM25" s="24" t="n">
        <v>0.07471700652667282</v>
      </c>
      <c r="AN25" s="24" t="n">
        <v>0.06689690986182137</v>
      </c>
      <c r="AO25" s="24" t="n">
        <v>0.07945104937794312</v>
      </c>
      <c r="AP25" s="24" t="n">
        <v>0.02372847630001691</v>
      </c>
      <c r="AQ25" s="24" t="n">
        <v>0.07495198258426741</v>
      </c>
      <c r="AR25" s="24" t="n">
        <v>0.01369720035669078</v>
      </c>
      <c r="AS25" s="24" t="n">
        <v>0.05623489338727009</v>
      </c>
      <c r="AU25" s="24" t="n">
        <v>0.0455514111659451</v>
      </c>
      <c r="AV25" s="24" t="n">
        <v>0.02801157598943735</v>
      </c>
      <c r="AW25" s="24" t="n">
        <v>0.05171560606236501</v>
      </c>
      <c r="AX25" s="24" t="n">
        <v>0.09381258282397249</v>
      </c>
    </row>
    <row r="26">
      <c r="B26" s="23" t="inlineStr">
        <is>
          <t>Quality of and access to schools / universities</t>
        </is>
      </c>
      <c r="C26" s="24" t="n">
        <v>0.04475273958249349</v>
      </c>
      <c r="D26" s="24" t="n">
        <v>0.04538197940817137</v>
      </c>
      <c r="E26" s="24" t="n">
        <v>0.04385152039461967</v>
      </c>
      <c r="G26" s="24" t="n">
        <v>0.09892758860560748</v>
      </c>
      <c r="H26" s="24" t="n">
        <v>0.06201926563735537</v>
      </c>
      <c r="I26" s="24" t="n">
        <v>0.05610663971600075</v>
      </c>
      <c r="J26" s="24" t="n">
        <v>0.03544982045887778</v>
      </c>
      <c r="K26" s="24" t="n">
        <v>0.01389128651519832</v>
      </c>
      <c r="L26" s="24" t="n">
        <v>0.0140877772953584</v>
      </c>
      <c r="N26" s="24" t="n">
        <v>0.0311369332363999</v>
      </c>
      <c r="O26" s="24" t="n">
        <v>0.04380944670068095</v>
      </c>
      <c r="P26" s="24" t="n">
        <v>0.04204088259848702</v>
      </c>
      <c r="Q26" s="24" t="n">
        <v>0.05310708248400032</v>
      </c>
      <c r="R26" s="24" t="n">
        <v>0.05816189689551283</v>
      </c>
      <c r="S26" s="24" t="n">
        <v>0.05016672952274039</v>
      </c>
      <c r="T26" s="24" t="n">
        <v>0.01671696441831806</v>
      </c>
      <c r="U26" s="24" t="n">
        <v>0.06723661428026369</v>
      </c>
      <c r="V26" s="24" t="n">
        <v>0.04451285760591342</v>
      </c>
      <c r="W26" s="24" t="n">
        <v>0.02400877632839225</v>
      </c>
      <c r="Y26" s="24" t="n">
        <v>0.05490562860395337</v>
      </c>
      <c r="Z26" s="24" t="n">
        <v>0.04813852437515198</v>
      </c>
      <c r="AA26" s="24" t="n">
        <v>0.03411201896059056</v>
      </c>
      <c r="AB26" s="24" t="n">
        <v>0.0396370089718119</v>
      </c>
      <c r="AD26" s="24" t="n">
        <v>0.02907717337517845</v>
      </c>
      <c r="AE26" s="24" t="n">
        <v>0.04852570274160049</v>
      </c>
      <c r="AF26" s="24" t="n">
        <v>0.08485072360853224</v>
      </c>
      <c r="AG26" s="24" t="n">
        <v>0.0616320519673091</v>
      </c>
      <c r="AH26" s="24" t="n">
        <v>0.02394866263119986</v>
      </c>
      <c r="AI26" s="24" t="n">
        <v>0.02220100398533807</v>
      </c>
      <c r="AJ26" s="24" t="n">
        <v>0.0485021595892837</v>
      </c>
      <c r="AL26" s="24" t="n">
        <v>0.03522130004310982</v>
      </c>
      <c r="AM26" s="24" t="n">
        <v>0.06295127627872846</v>
      </c>
      <c r="AN26" s="24" t="n">
        <v>0.05760993689241815</v>
      </c>
      <c r="AO26" s="24" t="n">
        <v>0.08444365758124102</v>
      </c>
      <c r="AP26" s="24" t="n">
        <v>0.01256868271023187</v>
      </c>
      <c r="AQ26" s="24" t="n">
        <v>0.05239612623328207</v>
      </c>
      <c r="AR26" s="24" t="n">
        <v>0.02821544953159895</v>
      </c>
      <c r="AS26" s="24" t="n">
        <v>0.05587452799696176</v>
      </c>
      <c r="AU26" s="24" t="n">
        <v>0.04830370718544408</v>
      </c>
      <c r="AV26" s="24" t="n">
        <v>0.02125276342767015</v>
      </c>
      <c r="AW26" s="24" t="n">
        <v>0.04672650348942088</v>
      </c>
      <c r="AX26" s="24" t="n">
        <v>0.07450984470707687</v>
      </c>
    </row>
    <row r="27">
      <c r="B27" s="23" t="inlineStr">
        <is>
          <t>Access to good pensions</t>
        </is>
      </c>
      <c r="C27" s="24" t="n">
        <v>0.03473985645048276</v>
      </c>
      <c r="D27" s="24" t="n">
        <v>0.02769525272220934</v>
      </c>
      <c r="E27" s="24" t="n">
        <v>0.04173531381512502</v>
      </c>
      <c r="G27" s="24" t="n">
        <v>0.03608925158050358</v>
      </c>
      <c r="H27" s="24" t="n">
        <v>0.04341580720064301</v>
      </c>
      <c r="I27" s="24" t="n">
        <v>0.0276148517227224</v>
      </c>
      <c r="J27" s="24" t="n">
        <v>0.02709507481580921</v>
      </c>
      <c r="K27" s="24" t="n">
        <v>0.04051045291448525</v>
      </c>
      <c r="L27" s="24" t="n">
        <v>0.03489784453442564</v>
      </c>
      <c r="N27" s="24" t="n">
        <v>0.03903636797523972</v>
      </c>
      <c r="O27" s="24" t="n">
        <v>0.04019250207139472</v>
      </c>
      <c r="P27" s="24" t="n">
        <v>0.03469516783669219</v>
      </c>
      <c r="Q27" s="24" t="n">
        <v>0.02659346671863356</v>
      </c>
      <c r="R27" s="24" t="n">
        <v>0.03012337576854458</v>
      </c>
      <c r="S27" s="24" t="n">
        <v>0.03666271862058653</v>
      </c>
      <c r="T27" s="24" t="n">
        <v>0.02805315076558593</v>
      </c>
      <c r="U27" s="24" t="n">
        <v>0.03589480238851699</v>
      </c>
      <c r="V27" s="24" t="n">
        <v>0.05907347039933959</v>
      </c>
      <c r="W27" s="24" t="n">
        <v>0.00537874096702537</v>
      </c>
      <c r="Y27" s="24" t="n">
        <v>0.03831541256264698</v>
      </c>
      <c r="Z27" s="24" t="n">
        <v>0.02285315177348389</v>
      </c>
      <c r="AA27" s="24" t="n">
        <v>0.02551088923234332</v>
      </c>
      <c r="AB27" s="24" t="n">
        <v>0.05133814645603293</v>
      </c>
      <c r="AD27" s="24" t="n">
        <v>0.03274337292379016</v>
      </c>
      <c r="AE27" s="24" t="n">
        <v>0.04309454849869025</v>
      </c>
      <c r="AF27" s="24" t="n">
        <v>0.04317450779970368</v>
      </c>
      <c r="AG27" s="24" t="n">
        <v>0.03491854764618198</v>
      </c>
      <c r="AH27" s="24" t="n">
        <v>0.01756286372811723</v>
      </c>
      <c r="AI27" s="24" t="n">
        <v>0.06126310642295468</v>
      </c>
      <c r="AJ27" s="24" t="n">
        <v>0.02916261373592528</v>
      </c>
      <c r="AL27" s="24" t="n">
        <v>0.03975565143497574</v>
      </c>
      <c r="AM27" s="24" t="n">
        <v>0.03960286963012504</v>
      </c>
      <c r="AN27" s="24" t="n">
        <v>0.03635465159388908</v>
      </c>
      <c r="AO27" s="24" t="n">
        <v>0.02824823209608728</v>
      </c>
      <c r="AP27" s="24" t="n">
        <v>0.02773162552617248</v>
      </c>
      <c r="AQ27" s="24" t="n">
        <v>0.03593426871406263</v>
      </c>
      <c r="AR27" s="24" t="n">
        <v>0.0201216649386739</v>
      </c>
      <c r="AS27" s="24" t="n">
        <v>0.07036742300873493</v>
      </c>
      <c r="AU27" s="24" t="n">
        <v>0.02372249485015402</v>
      </c>
      <c r="AV27" s="24" t="n">
        <v>0.03605062386097587</v>
      </c>
      <c r="AW27" s="24" t="n">
        <v>0.02339286356570571</v>
      </c>
      <c r="AX27" s="24" t="n">
        <v>0.07006850816761888</v>
      </c>
    </row>
    <row r="28">
      <c r="B28" s="23" t="inlineStr">
        <is>
          <t>Don't know</t>
        </is>
      </c>
      <c r="C28" s="24" t="n">
        <v>0.002444832131020446</v>
      </c>
      <c r="D28" s="24" t="n">
        <v>0.002285707126384828</v>
      </c>
      <c r="E28" s="24" t="n">
        <v>0.002607831275027443</v>
      </c>
      <c r="G28" s="24" t="n">
        <v>0.006468293246762345</v>
      </c>
      <c r="H28" s="24" t="n">
        <v>0</v>
      </c>
      <c r="I28" s="24" t="n">
        <v>0.002775111428057298</v>
      </c>
      <c r="J28" s="24" t="n">
        <v>0.003832341131706987</v>
      </c>
      <c r="K28" s="24" t="n">
        <v>0.00301917844738536</v>
      </c>
      <c r="L28" s="24" t="n">
        <v>0</v>
      </c>
      <c r="N28" s="24" t="n">
        <v>0</v>
      </c>
      <c r="O28" s="24" t="n">
        <v>0</v>
      </c>
      <c r="P28" s="24" t="n">
        <v>0.003803809630693812</v>
      </c>
      <c r="Q28" s="24" t="n">
        <v>0</v>
      </c>
      <c r="R28" s="24" t="n">
        <v>0.008202094127207502</v>
      </c>
      <c r="S28" s="24" t="n">
        <v>0.004157929968508285</v>
      </c>
      <c r="T28" s="24" t="n">
        <v>0.004097153960294397</v>
      </c>
      <c r="U28" s="24" t="n">
        <v>0</v>
      </c>
      <c r="V28" s="24" t="n">
        <v>0.003190051106818602</v>
      </c>
      <c r="W28" s="24" t="n">
        <v>0</v>
      </c>
      <c r="Y28" s="24" t="n">
        <v>0</v>
      </c>
      <c r="Z28" s="24" t="n">
        <v>0.002514388420552615</v>
      </c>
      <c r="AA28" s="24" t="n">
        <v>0.001904798615210425</v>
      </c>
      <c r="AB28" s="24" t="n">
        <v>0.005488280897900956</v>
      </c>
      <c r="AD28" s="24" t="n">
        <v>0</v>
      </c>
      <c r="AE28" s="24" t="n">
        <v>0</v>
      </c>
      <c r="AF28" s="24" t="n">
        <v>0</v>
      </c>
      <c r="AG28" s="24" t="n">
        <v>0</v>
      </c>
      <c r="AH28" s="24" t="n">
        <v>0</v>
      </c>
      <c r="AI28" s="24" t="n">
        <v>0.05076596054848524</v>
      </c>
      <c r="AJ28" s="24" t="n">
        <v>0.006572451318414286</v>
      </c>
      <c r="AL28" s="24" t="n">
        <v>0</v>
      </c>
      <c r="AM28" s="24" t="n">
        <v>0</v>
      </c>
      <c r="AN28" s="24" t="n">
        <v>0</v>
      </c>
      <c r="AO28" s="24" t="n">
        <v>0</v>
      </c>
      <c r="AP28" s="24" t="n">
        <v>0</v>
      </c>
      <c r="AQ28" s="24" t="n">
        <v>0.01133023632078458</v>
      </c>
      <c r="AR28" s="24" t="n">
        <v>0.01773596833433327</v>
      </c>
      <c r="AS28" s="24" t="n">
        <v>0</v>
      </c>
      <c r="AU28" s="24" t="n">
        <v>0</v>
      </c>
      <c r="AV28" s="24" t="n">
        <v>0</v>
      </c>
      <c r="AW28" s="24" t="n">
        <v>0.00258619837193579</v>
      </c>
      <c r="AX28" s="24" t="n">
        <v>0.009214608867587333</v>
      </c>
    </row>
    <row r="29">
      <c r="B29" s="23" t="inlineStr">
        <is>
          <t>None of the above</t>
        </is>
      </c>
      <c r="C29" s="24" t="n">
        <v>0.001066133193732307</v>
      </c>
      <c r="D29" s="24" t="n">
        <v>0.001277414025391796</v>
      </c>
      <c r="E29" s="24" t="n">
        <v>0.0008626554515376708</v>
      </c>
      <c r="G29" s="24" t="n">
        <v>0</v>
      </c>
      <c r="H29" s="24" t="n">
        <v>0</v>
      </c>
      <c r="I29" s="24" t="n">
        <v>0.003712015454370011</v>
      </c>
      <c r="J29" s="24" t="n">
        <v>0.00255612380198197</v>
      </c>
      <c r="K29" s="24" t="n">
        <v>0</v>
      </c>
      <c r="L29" s="24" t="n">
        <v>0</v>
      </c>
      <c r="N29" s="24" t="n">
        <v>0</v>
      </c>
      <c r="O29" s="24" t="n">
        <v>0</v>
      </c>
      <c r="P29" s="24" t="n">
        <v>0</v>
      </c>
      <c r="Q29" s="24" t="n">
        <v>0</v>
      </c>
      <c r="R29" s="24" t="n">
        <v>0.00792450784730077</v>
      </c>
      <c r="S29" s="24" t="n">
        <v>0.004254983922607583</v>
      </c>
      <c r="T29" s="24" t="n">
        <v>0</v>
      </c>
      <c r="U29" s="24" t="n">
        <v>0</v>
      </c>
      <c r="V29" s="24" t="n">
        <v>0</v>
      </c>
      <c r="W29" s="24" t="n">
        <v>0</v>
      </c>
      <c r="Y29" s="24" t="n">
        <v>0</v>
      </c>
      <c r="Z29" s="24" t="n">
        <v>0</v>
      </c>
      <c r="AA29" s="24" t="n">
        <v>0.001978175293128248</v>
      </c>
      <c r="AB29" s="24" t="n">
        <v>0.002521606250588904</v>
      </c>
      <c r="AD29" s="24" t="n">
        <v>0</v>
      </c>
      <c r="AE29" s="24" t="n">
        <v>0.001362859306279254</v>
      </c>
      <c r="AF29" s="24" t="n">
        <v>0</v>
      </c>
      <c r="AG29" s="24" t="n">
        <v>0</v>
      </c>
      <c r="AH29" s="24" t="n">
        <v>0</v>
      </c>
      <c r="AI29" s="24" t="n">
        <v>0</v>
      </c>
      <c r="AJ29" s="24" t="n">
        <v>0.003033474706345637</v>
      </c>
      <c r="AL29" s="24" t="n">
        <v>0</v>
      </c>
      <c r="AM29" s="24" t="n">
        <v>0.00208712847356231</v>
      </c>
      <c r="AN29" s="24" t="n">
        <v>0</v>
      </c>
      <c r="AO29" s="24" t="n">
        <v>0</v>
      </c>
      <c r="AP29" s="24" t="n">
        <v>0</v>
      </c>
      <c r="AQ29" s="24" t="n">
        <v>0</v>
      </c>
      <c r="AR29" s="24" t="n">
        <v>0.007198248152517125</v>
      </c>
      <c r="AS29" s="24" t="n">
        <v>0</v>
      </c>
      <c r="AU29" s="24" t="n">
        <v>0.002992452063111092</v>
      </c>
      <c r="AV29" s="24" t="n">
        <v>0</v>
      </c>
      <c r="AW29" s="24" t="n">
        <v>0</v>
      </c>
      <c r="AX29" s="24" t="n">
        <v>0.002599240813330427</v>
      </c>
    </row>
    <row r="31">
      <c r="B31" s="20" t="inlineStr">
        <is>
          <t>Which of the following statements best describe your opinion about crime in the UK</t>
        </is>
      </c>
    </row>
    <row r="32">
      <c r="B32" s="21" t="inlineStr">
        <is>
          <t>BASE: All Respondents</t>
        </is>
      </c>
    </row>
    <row r="33">
      <c r="B33" s="16" t="inlineStr">
        <is>
          <t>Unweighted</t>
        </is>
      </c>
      <c r="C33" s="22" t="n">
        <v>1999</v>
      </c>
      <c r="D33" s="22" t="n">
        <v>936</v>
      </c>
      <c r="E33" s="22" t="n">
        <v>1056</v>
      </c>
      <c r="G33" s="22" t="n">
        <v>282</v>
      </c>
      <c r="H33" s="22" t="n">
        <v>355</v>
      </c>
      <c r="I33" s="22" t="n">
        <v>333</v>
      </c>
      <c r="J33" s="22" t="n">
        <v>313</v>
      </c>
      <c r="K33" s="22" t="n">
        <v>283</v>
      </c>
      <c r="L33" s="22" t="n">
        <v>433</v>
      </c>
      <c r="N33" s="22" t="n">
        <v>103</v>
      </c>
      <c r="O33" s="22" t="n">
        <v>103</v>
      </c>
      <c r="P33" s="22" t="n">
        <v>259</v>
      </c>
      <c r="Q33" s="22" t="n">
        <v>192</v>
      </c>
      <c r="R33" s="22" t="n">
        <v>162</v>
      </c>
      <c r="S33" s="22" t="n">
        <v>220</v>
      </c>
      <c r="T33" s="22" t="n">
        <v>220</v>
      </c>
      <c r="U33" s="22" t="n">
        <v>302</v>
      </c>
      <c r="V33" s="22" t="n">
        <v>270</v>
      </c>
      <c r="W33" s="22" t="n">
        <v>168</v>
      </c>
      <c r="Y33" s="22" t="n">
        <v>568</v>
      </c>
      <c r="Z33" s="22" t="n">
        <v>481</v>
      </c>
      <c r="AA33" s="22" t="n">
        <v>459</v>
      </c>
      <c r="AB33" s="22" t="n">
        <v>474</v>
      </c>
      <c r="AD33" s="22" t="n">
        <v>355</v>
      </c>
      <c r="AE33" s="22" t="n">
        <v>640</v>
      </c>
      <c r="AF33" s="22" t="n">
        <v>155</v>
      </c>
      <c r="AG33" s="22" t="n">
        <v>118</v>
      </c>
      <c r="AH33" s="22" t="n">
        <v>274</v>
      </c>
      <c r="AI33" s="22" t="n">
        <v>42</v>
      </c>
      <c r="AJ33" s="22" t="n">
        <v>415</v>
      </c>
      <c r="AL33" s="22" t="n">
        <v>299</v>
      </c>
      <c r="AM33" s="22" t="n">
        <v>422</v>
      </c>
      <c r="AN33" s="22" t="n">
        <v>182</v>
      </c>
      <c r="AO33" s="22" t="n">
        <v>220</v>
      </c>
      <c r="AP33" s="22" t="n">
        <v>458</v>
      </c>
      <c r="AQ33" s="22" t="n">
        <v>159</v>
      </c>
      <c r="AR33" s="22" t="n">
        <v>174</v>
      </c>
      <c r="AS33" s="22" t="n">
        <v>85</v>
      </c>
      <c r="AU33" s="22" t="n">
        <v>423</v>
      </c>
      <c r="AV33" s="22" t="n">
        <v>543</v>
      </c>
      <c r="AW33" s="22" t="n">
        <v>701</v>
      </c>
      <c r="AX33" s="22" t="n">
        <v>332</v>
      </c>
    </row>
    <row r="34">
      <c r="B34" s="18" t="inlineStr">
        <is>
          <t>Weighted</t>
        </is>
      </c>
      <c r="C34" s="22" t="n">
        <v>1999</v>
      </c>
      <c r="D34" s="22" t="n">
        <v>987</v>
      </c>
      <c r="E34" s="22" t="n">
        <v>1009</v>
      </c>
      <c r="G34" s="22" t="n">
        <v>277</v>
      </c>
      <c r="H34" s="22" t="n">
        <v>341</v>
      </c>
      <c r="I34" s="22" t="n">
        <v>340</v>
      </c>
      <c r="J34" s="22" t="n">
        <v>341</v>
      </c>
      <c r="K34" s="22" t="n">
        <v>282</v>
      </c>
      <c r="L34" s="22" t="n">
        <v>420</v>
      </c>
      <c r="N34" s="22" t="n">
        <v>114</v>
      </c>
      <c r="O34" s="22" t="n">
        <v>91</v>
      </c>
      <c r="P34" s="22" t="n">
        <v>250</v>
      </c>
      <c r="Q34" s="22" t="n">
        <v>182</v>
      </c>
      <c r="R34" s="22" t="n">
        <v>159</v>
      </c>
      <c r="S34" s="22" t="n">
        <v>205</v>
      </c>
      <c r="T34" s="22" t="n">
        <v>205</v>
      </c>
      <c r="U34" s="22" t="n">
        <v>317</v>
      </c>
      <c r="V34" s="22" t="n">
        <v>295</v>
      </c>
      <c r="W34" s="22" t="n">
        <v>182</v>
      </c>
      <c r="Y34" s="22" t="n">
        <v>540</v>
      </c>
      <c r="Z34" s="22" t="n">
        <v>519</v>
      </c>
      <c r="AA34" s="22" t="n">
        <v>440</v>
      </c>
      <c r="AB34" s="22" t="n">
        <v>500</v>
      </c>
      <c r="AD34" s="22" t="n">
        <v>350</v>
      </c>
      <c r="AE34" s="22" t="n">
        <v>639</v>
      </c>
      <c r="AF34" s="22" t="n">
        <v>159</v>
      </c>
      <c r="AG34" s="22" t="n">
        <v>114</v>
      </c>
      <c r="AH34" s="22" t="n">
        <v>280</v>
      </c>
      <c r="AI34" s="22" t="n">
        <v>42</v>
      </c>
      <c r="AJ34" s="22" t="n">
        <v>416</v>
      </c>
      <c r="AL34" s="22" t="n">
        <v>296</v>
      </c>
      <c r="AM34" s="22" t="n">
        <v>417</v>
      </c>
      <c r="AN34" s="22" t="n">
        <v>184</v>
      </c>
      <c r="AO34" s="22" t="n">
        <v>215</v>
      </c>
      <c r="AP34" s="22" t="n">
        <v>465</v>
      </c>
      <c r="AQ34" s="22" t="n">
        <v>157</v>
      </c>
      <c r="AR34" s="22" t="n">
        <v>175</v>
      </c>
      <c r="AS34" s="22" t="n">
        <v>90</v>
      </c>
      <c r="AU34" s="22" t="n">
        <v>421</v>
      </c>
      <c r="AV34" s="22" t="n">
        <v>546</v>
      </c>
      <c r="AW34" s="22" t="n">
        <v>697</v>
      </c>
      <c r="AX34" s="22" t="n">
        <v>335</v>
      </c>
    </row>
    <row r="35">
      <c r="B35" s="23" t="inlineStr">
        <is>
          <t>Crime is a significant problem in the UK</t>
        </is>
      </c>
      <c r="C35" s="24" t="n">
        <v>0.4428409147817328</v>
      </c>
      <c r="D35" s="24" t="n">
        <v>0.4095609882948912</v>
      </c>
      <c r="E35" s="24" t="n">
        <v>0.4745946340042322</v>
      </c>
      <c r="G35" s="24" t="n">
        <v>0.4411697986626816</v>
      </c>
      <c r="H35" s="24" t="n">
        <v>0.3836458565216614</v>
      </c>
      <c r="I35" s="24" t="n">
        <v>0.4555232510687197</v>
      </c>
      <c r="J35" s="24" t="n">
        <v>0.4821293371244117</v>
      </c>
      <c r="K35" s="24" t="n">
        <v>0.4932080783251401</v>
      </c>
      <c r="L35" s="24" t="n">
        <v>0.4160742612709397</v>
      </c>
      <c r="N35" s="24" t="n">
        <v>0.4718441683140009</v>
      </c>
      <c r="O35" s="24" t="n">
        <v>0.444099304449883</v>
      </c>
      <c r="P35" s="24" t="n">
        <v>0.4389741203544307</v>
      </c>
      <c r="Q35" s="24" t="n">
        <v>0.4654633686173268</v>
      </c>
      <c r="R35" s="24" t="n">
        <v>0.4477925017561897</v>
      </c>
      <c r="S35" s="24" t="n">
        <v>0.4983484765472602</v>
      </c>
      <c r="T35" s="24" t="n">
        <v>0.4015103221465771</v>
      </c>
      <c r="U35" s="24" t="n">
        <v>0.489895244801917</v>
      </c>
      <c r="V35" s="24" t="n">
        <v>0.3748893337377944</v>
      </c>
      <c r="W35" s="24" t="n">
        <v>0.4148676697013235</v>
      </c>
      <c r="Y35" s="24" t="n">
        <v>0.3998983314087378</v>
      </c>
      <c r="Z35" s="24" t="n">
        <v>0.4172876870628485</v>
      </c>
      <c r="AA35" s="24" t="n">
        <v>0.469170547650009</v>
      </c>
      <c r="AB35" s="24" t="n">
        <v>0.4925730782726863</v>
      </c>
      <c r="AD35" s="24" t="n">
        <v>0.4970077257112488</v>
      </c>
      <c r="AE35" s="24" t="n">
        <v>0.3888325088426536</v>
      </c>
      <c r="AF35" s="24" t="n">
        <v>0.2864895671149089</v>
      </c>
      <c r="AG35" s="24" t="n">
        <v>0.3718404259971665</v>
      </c>
      <c r="AH35" s="24" t="n">
        <v>0.5860805048283788</v>
      </c>
      <c r="AI35" s="24" t="n">
        <v>0.3999281745959183</v>
      </c>
      <c r="AJ35" s="24" t="n">
        <v>0.4674408482187817</v>
      </c>
      <c r="AL35" s="24" t="n">
        <v>0.4743422030590776</v>
      </c>
      <c r="AM35" s="24" t="n">
        <v>0.3350072312100179</v>
      </c>
      <c r="AN35" s="24" t="n">
        <v>0.3422978835790664</v>
      </c>
      <c r="AO35" s="24" t="n">
        <v>0.3740204757338297</v>
      </c>
      <c r="AP35" s="24" t="n">
        <v>0.556293244410495</v>
      </c>
      <c r="AQ35" s="24" t="n">
        <v>0.5100564420322675</v>
      </c>
      <c r="AR35" s="24" t="n">
        <v>0.4228408293934626</v>
      </c>
      <c r="AS35" s="24" t="n">
        <v>0.5437246686759756</v>
      </c>
      <c r="AU35" s="24" t="n">
        <v>0.2802339124203578</v>
      </c>
      <c r="AV35" s="24" t="n">
        <v>0.5476598126033752</v>
      </c>
      <c r="AW35" s="24" t="n">
        <v>0.5129096223443113</v>
      </c>
      <c r="AX35" s="24" t="n">
        <v>0.3307018247943256</v>
      </c>
    </row>
    <row r="36">
      <c r="B36" s="23" t="inlineStr">
        <is>
          <t>Crime is a problem, but there are other bigger issues in the UK</t>
        </is>
      </c>
      <c r="C36" s="24" t="n">
        <v>0.477756292093192</v>
      </c>
      <c r="D36" s="24" t="n">
        <v>0.4858325654224886</v>
      </c>
      <c r="E36" s="24" t="n">
        <v>0.4704188373918622</v>
      </c>
      <c r="G36" s="24" t="n">
        <v>0.4381798224963071</v>
      </c>
      <c r="H36" s="24" t="n">
        <v>0.4972162873883315</v>
      </c>
      <c r="I36" s="24" t="n">
        <v>0.4727621087157639</v>
      </c>
      <c r="J36" s="24" t="n">
        <v>0.4345811805908423</v>
      </c>
      <c r="K36" s="24" t="n">
        <v>0.4573506003682117</v>
      </c>
      <c r="L36" s="24" t="n">
        <v>0.5408172037067922</v>
      </c>
      <c r="N36" s="24" t="n">
        <v>0.4593003563977779</v>
      </c>
      <c r="O36" s="24" t="n">
        <v>0.4381082394410512</v>
      </c>
      <c r="P36" s="24" t="n">
        <v>0.4757594398215113</v>
      </c>
      <c r="Q36" s="24" t="n">
        <v>0.4858369092702683</v>
      </c>
      <c r="R36" s="24" t="n">
        <v>0.4682097587809986</v>
      </c>
      <c r="S36" s="24" t="n">
        <v>0.430032366873099</v>
      </c>
      <c r="T36" s="24" t="n">
        <v>0.5072071084189663</v>
      </c>
      <c r="U36" s="24" t="n">
        <v>0.4177763071818275</v>
      </c>
      <c r="V36" s="24" t="n">
        <v>0.5551371426739875</v>
      </c>
      <c r="W36" s="24" t="n">
        <v>0.5115370077580166</v>
      </c>
      <c r="Y36" s="24" t="n">
        <v>0.5193277118623588</v>
      </c>
      <c r="Z36" s="24" t="n">
        <v>0.4911743688565282</v>
      </c>
      <c r="AA36" s="24" t="n">
        <v>0.4557781059137552</v>
      </c>
      <c r="AB36" s="24" t="n">
        <v>0.4382719989000531</v>
      </c>
      <c r="AD36" s="24" t="n">
        <v>0.4539864138650499</v>
      </c>
      <c r="AE36" s="24" t="n">
        <v>0.5182053289039452</v>
      </c>
      <c r="AF36" s="24" t="n">
        <v>0.6274845009902112</v>
      </c>
      <c r="AG36" s="24" t="n">
        <v>0.5205352680745887</v>
      </c>
      <c r="AH36" s="24" t="n">
        <v>0.3563626056669949</v>
      </c>
      <c r="AI36" s="24" t="n">
        <v>0.4251635775142554</v>
      </c>
      <c r="AJ36" s="24" t="n">
        <v>0.4537513513201895</v>
      </c>
      <c r="AL36" s="24" t="n">
        <v>0.4892518508918662</v>
      </c>
      <c r="AM36" s="24" t="n">
        <v>0.5589410346245653</v>
      </c>
      <c r="AN36" s="24" t="n">
        <v>0.6035058714266183</v>
      </c>
      <c r="AO36" s="24" t="n">
        <v>0.4940036410725219</v>
      </c>
      <c r="AP36" s="24" t="n">
        <v>0.3851454219608683</v>
      </c>
      <c r="AQ36" s="24" t="n">
        <v>0.4032922357322047</v>
      </c>
      <c r="AR36" s="24" t="n">
        <v>0.4829920347844714</v>
      </c>
      <c r="AS36" s="24" t="n">
        <v>0.3666590842122194</v>
      </c>
      <c r="AU36" s="24" t="n">
        <v>0.6176925970087311</v>
      </c>
      <c r="AV36" s="24" t="n">
        <v>0.4238892272897473</v>
      </c>
      <c r="AW36" s="24" t="n">
        <v>0.4282352765457478</v>
      </c>
      <c r="AX36" s="24" t="n">
        <v>0.49256758135523</v>
      </c>
    </row>
    <row r="37">
      <c r="B37" s="23" t="inlineStr">
        <is>
          <t>Crime is a small problem in the UK</t>
        </is>
      </c>
      <c r="C37" s="24" t="n">
        <v>0.05712996142842113</v>
      </c>
      <c r="D37" s="24" t="n">
        <v>0.07727614027412689</v>
      </c>
      <c r="E37" s="24" t="n">
        <v>0.03759413691972641</v>
      </c>
      <c r="G37" s="24" t="n">
        <v>0.07501985702939909</v>
      </c>
      <c r="H37" s="24" t="n">
        <v>0.09792281095861441</v>
      </c>
      <c r="I37" s="24" t="n">
        <v>0.05383804958903003</v>
      </c>
      <c r="J37" s="24" t="n">
        <v>0.05437036432563884</v>
      </c>
      <c r="K37" s="24" t="n">
        <v>0.03595267808593169</v>
      </c>
      <c r="L37" s="24" t="n">
        <v>0.03131161325567391</v>
      </c>
      <c r="N37" s="24" t="n">
        <v>0.0288819557266684</v>
      </c>
      <c r="O37" s="24" t="n">
        <v>0.09752939066131248</v>
      </c>
      <c r="P37" s="24" t="n">
        <v>0.05899140627739885</v>
      </c>
      <c r="Q37" s="24" t="n">
        <v>0.02668580726901028</v>
      </c>
      <c r="R37" s="24" t="n">
        <v>0.05687996475575523</v>
      </c>
      <c r="S37" s="24" t="n">
        <v>0.05615531544292084</v>
      </c>
      <c r="T37" s="24" t="n">
        <v>0.07284270683255568</v>
      </c>
      <c r="U37" s="24" t="n">
        <v>0.06490956865369772</v>
      </c>
      <c r="V37" s="24" t="n">
        <v>0.04760199703191882</v>
      </c>
      <c r="W37" s="24" t="n">
        <v>0.06802556548030943</v>
      </c>
      <c r="Y37" s="24" t="n">
        <v>0.06626976127360293</v>
      </c>
      <c r="Z37" s="24" t="n">
        <v>0.05850539096284608</v>
      </c>
      <c r="AA37" s="24" t="n">
        <v>0.06110956091832739</v>
      </c>
      <c r="AB37" s="24" t="n">
        <v>0.04232923418777417</v>
      </c>
      <c r="AD37" s="24" t="n">
        <v>0.03429909209969013</v>
      </c>
      <c r="AE37" s="24" t="n">
        <v>0.08156715829466331</v>
      </c>
      <c r="AF37" s="24" t="n">
        <v>0.06734730311438028</v>
      </c>
      <c r="AG37" s="24" t="n">
        <v>0.07069797775165998</v>
      </c>
      <c r="AH37" s="24" t="n">
        <v>0.03755345221671148</v>
      </c>
      <c r="AI37" s="24" t="n">
        <v>0.07258400619204673</v>
      </c>
      <c r="AJ37" s="24" t="n">
        <v>0.042757048396848</v>
      </c>
      <c r="AL37" s="24" t="n">
        <v>0.02969405985948343</v>
      </c>
      <c r="AM37" s="24" t="n">
        <v>0.08607328028526029</v>
      </c>
      <c r="AN37" s="24" t="n">
        <v>0.04880724813919363</v>
      </c>
      <c r="AO37" s="24" t="n">
        <v>0.09855217729938948</v>
      </c>
      <c r="AP37" s="24" t="n">
        <v>0.0481904876567544</v>
      </c>
      <c r="AQ37" s="24" t="n">
        <v>0.03453512021771808</v>
      </c>
      <c r="AR37" s="24" t="n">
        <v>0.04728103292325782</v>
      </c>
      <c r="AS37" s="24" t="n">
        <v>0.03627482335420149</v>
      </c>
      <c r="AU37" s="24" t="n">
        <v>0.08603419936982409</v>
      </c>
      <c r="AV37" s="24" t="n">
        <v>0.0231210517371219</v>
      </c>
      <c r="AW37" s="24" t="n">
        <v>0.0464466524411191</v>
      </c>
      <c r="AX37" s="24" t="n">
        <v>0.09845868097583611</v>
      </c>
    </row>
    <row r="38">
      <c r="B38" s="23" t="inlineStr">
        <is>
          <t>Crime is not a problem in the UK</t>
        </is>
      </c>
      <c r="C38" s="24" t="n">
        <v>0.006560157657217675</v>
      </c>
      <c r="D38" s="24" t="n">
        <v>0.01030319210735096</v>
      </c>
      <c r="E38" s="24" t="n">
        <v>0.002918351002034819</v>
      </c>
      <c r="G38" s="24" t="n">
        <v>0.01230666245659149</v>
      </c>
      <c r="H38" s="24" t="n">
        <v>0.008924058105120763</v>
      </c>
      <c r="I38" s="24" t="n">
        <v>0.008880604039710338</v>
      </c>
      <c r="J38" s="24" t="n">
        <v>0.007747219407042022</v>
      </c>
      <c r="K38" s="24" t="n">
        <v>0</v>
      </c>
      <c r="L38" s="24" t="n">
        <v>0.00241376632353315</v>
      </c>
      <c r="N38" s="24" t="n">
        <v>0.01947741760667278</v>
      </c>
      <c r="O38" s="24" t="n">
        <v>0</v>
      </c>
      <c r="P38" s="24" t="n">
        <v>0.01476777447205014</v>
      </c>
      <c r="Q38" s="24" t="n">
        <v>0.006272148094165577</v>
      </c>
      <c r="R38" s="24" t="n">
        <v>0.00651687351698621</v>
      </c>
      <c r="S38" s="24" t="n">
        <v>0</v>
      </c>
      <c r="T38" s="24" t="n">
        <v>0.004910820191810879</v>
      </c>
      <c r="U38" s="24" t="n">
        <v>0.006276415125342848</v>
      </c>
      <c r="V38" s="24" t="n">
        <v>0.003463579351107831</v>
      </c>
      <c r="W38" s="24" t="n">
        <v>0.005569757060350364</v>
      </c>
      <c r="Y38" s="24" t="n">
        <v>0.003592567614589682</v>
      </c>
      <c r="Z38" s="24" t="n">
        <v>0.009500485255356223</v>
      </c>
      <c r="AA38" s="24" t="n">
        <v>0.004682377421687619</v>
      </c>
      <c r="AB38" s="24" t="n">
        <v>0.008365541463654539</v>
      </c>
      <c r="AD38" s="24" t="n">
        <v>0.002896167724902591</v>
      </c>
      <c r="AE38" s="24" t="n">
        <v>0.003083985843360653</v>
      </c>
      <c r="AF38" s="24" t="n">
        <v>0.006143176209484453</v>
      </c>
      <c r="AG38" s="24" t="n">
        <v>0.02052107635273567</v>
      </c>
      <c r="AH38" s="24" t="n">
        <v>0.00747537750753257</v>
      </c>
      <c r="AI38" s="24" t="n">
        <v>0</v>
      </c>
      <c r="AJ38" s="24" t="n">
        <v>0.01136356963412402</v>
      </c>
      <c r="AL38" s="24" t="n">
        <v>0.003422609601065468</v>
      </c>
      <c r="AM38" s="24" t="n">
        <v>0.007250681854845472</v>
      </c>
      <c r="AN38" s="24" t="n">
        <v>0</v>
      </c>
      <c r="AO38" s="24" t="n">
        <v>0.02022595747671499</v>
      </c>
      <c r="AP38" s="24" t="n">
        <v>0.00245303952779884</v>
      </c>
      <c r="AQ38" s="24" t="n">
        <v>0.0149899809064634</v>
      </c>
      <c r="AR38" s="24" t="n">
        <v>0</v>
      </c>
      <c r="AS38" s="24" t="n">
        <v>0.01372291714815477</v>
      </c>
      <c r="AU38" s="24" t="n">
        <v>0.004930971461364541</v>
      </c>
      <c r="AV38" s="24" t="n">
        <v>0.001766840464065504</v>
      </c>
      <c r="AW38" s="24" t="n">
        <v>0</v>
      </c>
      <c r="AX38" s="24" t="n">
        <v>0.03007517583949839</v>
      </c>
    </row>
    <row r="39">
      <c r="B39" s="23" t="inlineStr">
        <is>
          <t>Don’t know</t>
        </is>
      </c>
      <c r="C39" s="24" t="n">
        <v>0.01571267403943642</v>
      </c>
      <c r="D39" s="24" t="n">
        <v>0.0170271139011424</v>
      </c>
      <c r="E39" s="24" t="n">
        <v>0.01447404068214447</v>
      </c>
      <c r="G39" s="24" t="n">
        <v>0.0333238593550207</v>
      </c>
      <c r="H39" s="24" t="n">
        <v>0.01229098702627193</v>
      </c>
      <c r="I39" s="24" t="n">
        <v>0.008995986586775943</v>
      </c>
      <c r="J39" s="24" t="n">
        <v>0.02117189855206508</v>
      </c>
      <c r="K39" s="24" t="n">
        <v>0.01348864322071658</v>
      </c>
      <c r="L39" s="24" t="n">
        <v>0.009383155443060918</v>
      </c>
      <c r="N39" s="24" t="n">
        <v>0.02049610195487992</v>
      </c>
      <c r="O39" s="24" t="n">
        <v>0.0202630654477533</v>
      </c>
      <c r="P39" s="24" t="n">
        <v>0.01150725907460895</v>
      </c>
      <c r="Q39" s="24" t="n">
        <v>0.01574176674922912</v>
      </c>
      <c r="R39" s="24" t="n">
        <v>0.02060090119007034</v>
      </c>
      <c r="S39" s="24" t="n">
        <v>0.0154638411367199</v>
      </c>
      <c r="T39" s="24" t="n">
        <v>0.01352904241009012</v>
      </c>
      <c r="U39" s="24" t="n">
        <v>0.02114246423721486</v>
      </c>
      <c r="V39" s="24" t="n">
        <v>0.01890794720519155</v>
      </c>
      <c r="W39" s="24" t="n">
        <v>0</v>
      </c>
      <c r="Y39" s="24" t="n">
        <v>0.01091162784071081</v>
      </c>
      <c r="Z39" s="24" t="n">
        <v>0.02353206786242099</v>
      </c>
      <c r="AA39" s="24" t="n">
        <v>0.009259408096220677</v>
      </c>
      <c r="AB39" s="24" t="n">
        <v>0.01846014717583193</v>
      </c>
      <c r="AD39" s="24" t="n">
        <v>0.01181060059910858</v>
      </c>
      <c r="AE39" s="24" t="n">
        <v>0.008311018115377242</v>
      </c>
      <c r="AF39" s="24" t="n">
        <v>0.01253545257101522</v>
      </c>
      <c r="AG39" s="24" t="n">
        <v>0.01640525182384881</v>
      </c>
      <c r="AH39" s="24" t="n">
        <v>0.01252805978038206</v>
      </c>
      <c r="AI39" s="24" t="n">
        <v>0.1023242416977796</v>
      </c>
      <c r="AJ39" s="24" t="n">
        <v>0.02468718243005678</v>
      </c>
      <c r="AL39" s="24" t="n">
        <v>0.003289276588507068</v>
      </c>
      <c r="AM39" s="24" t="n">
        <v>0.01272777202531112</v>
      </c>
      <c r="AN39" s="24" t="n">
        <v>0.005388996855121828</v>
      </c>
      <c r="AO39" s="24" t="n">
        <v>0.01319774841754386</v>
      </c>
      <c r="AP39" s="24" t="n">
        <v>0.007917806444083452</v>
      </c>
      <c r="AQ39" s="24" t="n">
        <v>0.03712622111134618</v>
      </c>
      <c r="AR39" s="24" t="n">
        <v>0.04688610289880819</v>
      </c>
      <c r="AS39" s="24" t="n">
        <v>0.03961850660944869</v>
      </c>
      <c r="AU39" s="24" t="n">
        <v>0.01110831973972243</v>
      </c>
      <c r="AV39" s="24" t="n">
        <v>0.003563067905689997</v>
      </c>
      <c r="AW39" s="24" t="n">
        <v>0.0124084486688218</v>
      </c>
      <c r="AX39" s="24" t="n">
        <v>0.04819673703510998</v>
      </c>
    </row>
    <row r="41">
      <c r="B41" s="20" t="inlineStr">
        <is>
          <t>To what extent do you agree with the following statements? If you are unsure, please select 'Neither agree nor disagree'.: The causes of crime are rooted more in wider society than in individuals themselves</t>
        </is>
      </c>
    </row>
    <row r="42">
      <c r="B42" s="21" t="inlineStr">
        <is>
          <t>BASE: All Respondents</t>
        </is>
      </c>
    </row>
    <row r="43">
      <c r="B43" s="16" t="inlineStr">
        <is>
          <t>Unweighted</t>
        </is>
      </c>
      <c r="C43" s="22" t="n">
        <v>1999</v>
      </c>
      <c r="D43" s="22" t="n">
        <v>936</v>
      </c>
      <c r="E43" s="22" t="n">
        <v>1056</v>
      </c>
      <c r="G43" s="22" t="n">
        <v>282</v>
      </c>
      <c r="H43" s="22" t="n">
        <v>355</v>
      </c>
      <c r="I43" s="22" t="n">
        <v>333</v>
      </c>
      <c r="J43" s="22" t="n">
        <v>313</v>
      </c>
      <c r="K43" s="22" t="n">
        <v>283</v>
      </c>
      <c r="L43" s="22" t="n">
        <v>433</v>
      </c>
      <c r="N43" s="22" t="n">
        <v>103</v>
      </c>
      <c r="O43" s="22" t="n">
        <v>103</v>
      </c>
      <c r="P43" s="22" t="n">
        <v>259</v>
      </c>
      <c r="Q43" s="22" t="n">
        <v>192</v>
      </c>
      <c r="R43" s="22" t="n">
        <v>162</v>
      </c>
      <c r="S43" s="22" t="n">
        <v>220</v>
      </c>
      <c r="T43" s="22" t="n">
        <v>220</v>
      </c>
      <c r="U43" s="22" t="n">
        <v>302</v>
      </c>
      <c r="V43" s="22" t="n">
        <v>270</v>
      </c>
      <c r="W43" s="22" t="n">
        <v>168</v>
      </c>
      <c r="Y43" s="22" t="n">
        <v>568</v>
      </c>
      <c r="Z43" s="22" t="n">
        <v>481</v>
      </c>
      <c r="AA43" s="22" t="n">
        <v>459</v>
      </c>
      <c r="AB43" s="22" t="n">
        <v>474</v>
      </c>
      <c r="AD43" s="22" t="n">
        <v>355</v>
      </c>
      <c r="AE43" s="22" t="n">
        <v>640</v>
      </c>
      <c r="AF43" s="22" t="n">
        <v>155</v>
      </c>
      <c r="AG43" s="22" t="n">
        <v>118</v>
      </c>
      <c r="AH43" s="22" t="n">
        <v>274</v>
      </c>
      <c r="AI43" s="22" t="n">
        <v>42</v>
      </c>
      <c r="AJ43" s="22" t="n">
        <v>415</v>
      </c>
      <c r="AL43" s="22" t="n">
        <v>299</v>
      </c>
      <c r="AM43" s="22" t="n">
        <v>422</v>
      </c>
      <c r="AN43" s="22" t="n">
        <v>182</v>
      </c>
      <c r="AO43" s="22" t="n">
        <v>220</v>
      </c>
      <c r="AP43" s="22" t="n">
        <v>458</v>
      </c>
      <c r="AQ43" s="22" t="n">
        <v>159</v>
      </c>
      <c r="AR43" s="22" t="n">
        <v>174</v>
      </c>
      <c r="AS43" s="22" t="n">
        <v>85</v>
      </c>
      <c r="AU43" s="22" t="n">
        <v>423</v>
      </c>
      <c r="AV43" s="22" t="n">
        <v>543</v>
      </c>
      <c r="AW43" s="22" t="n">
        <v>701</v>
      </c>
      <c r="AX43" s="22" t="n">
        <v>332</v>
      </c>
    </row>
    <row r="44">
      <c r="B44" s="18" t="inlineStr">
        <is>
          <t>Weighted</t>
        </is>
      </c>
      <c r="C44" s="22" t="n">
        <v>1999</v>
      </c>
      <c r="D44" s="22" t="n">
        <v>987</v>
      </c>
      <c r="E44" s="22" t="n">
        <v>1009</v>
      </c>
      <c r="G44" s="22" t="n">
        <v>277</v>
      </c>
      <c r="H44" s="22" t="n">
        <v>341</v>
      </c>
      <c r="I44" s="22" t="n">
        <v>340</v>
      </c>
      <c r="J44" s="22" t="n">
        <v>341</v>
      </c>
      <c r="K44" s="22" t="n">
        <v>282</v>
      </c>
      <c r="L44" s="22" t="n">
        <v>420</v>
      </c>
      <c r="N44" s="22" t="n">
        <v>114</v>
      </c>
      <c r="O44" s="22" t="n">
        <v>91</v>
      </c>
      <c r="P44" s="22" t="n">
        <v>250</v>
      </c>
      <c r="Q44" s="22" t="n">
        <v>182</v>
      </c>
      <c r="R44" s="22" t="n">
        <v>159</v>
      </c>
      <c r="S44" s="22" t="n">
        <v>205</v>
      </c>
      <c r="T44" s="22" t="n">
        <v>205</v>
      </c>
      <c r="U44" s="22" t="n">
        <v>317</v>
      </c>
      <c r="V44" s="22" t="n">
        <v>295</v>
      </c>
      <c r="W44" s="22" t="n">
        <v>182</v>
      </c>
      <c r="Y44" s="22" t="n">
        <v>540</v>
      </c>
      <c r="Z44" s="22" t="n">
        <v>519</v>
      </c>
      <c r="AA44" s="22" t="n">
        <v>440</v>
      </c>
      <c r="AB44" s="22" t="n">
        <v>500</v>
      </c>
      <c r="AD44" s="22" t="n">
        <v>350</v>
      </c>
      <c r="AE44" s="22" t="n">
        <v>639</v>
      </c>
      <c r="AF44" s="22" t="n">
        <v>159</v>
      </c>
      <c r="AG44" s="22" t="n">
        <v>114</v>
      </c>
      <c r="AH44" s="22" t="n">
        <v>280</v>
      </c>
      <c r="AI44" s="22" t="n">
        <v>42</v>
      </c>
      <c r="AJ44" s="22" t="n">
        <v>416</v>
      </c>
      <c r="AL44" s="22" t="n">
        <v>296</v>
      </c>
      <c r="AM44" s="22" t="n">
        <v>417</v>
      </c>
      <c r="AN44" s="22" t="n">
        <v>184</v>
      </c>
      <c r="AO44" s="22" t="n">
        <v>215</v>
      </c>
      <c r="AP44" s="22" t="n">
        <v>465</v>
      </c>
      <c r="AQ44" s="22" t="n">
        <v>157</v>
      </c>
      <c r="AR44" s="22" t="n">
        <v>175</v>
      </c>
      <c r="AS44" s="22" t="n">
        <v>90</v>
      </c>
      <c r="AU44" s="22" t="n">
        <v>421</v>
      </c>
      <c r="AV44" s="22" t="n">
        <v>546</v>
      </c>
      <c r="AW44" s="22" t="n">
        <v>697</v>
      </c>
      <c r="AX44" s="22" t="n">
        <v>335</v>
      </c>
    </row>
    <row r="45">
      <c r="B45" s="23" t="inlineStr">
        <is>
          <t>Strongly disagree</t>
        </is>
      </c>
      <c r="C45" s="24" t="n">
        <v>0.05371916107482776</v>
      </c>
      <c r="D45" s="24" t="n">
        <v>0.07254097103769454</v>
      </c>
      <c r="E45" s="24" t="n">
        <v>0.0354686172273907</v>
      </c>
      <c r="G45" s="24" t="n">
        <v>0.02528584294645178</v>
      </c>
      <c r="H45" s="24" t="n">
        <v>0.05874947379656369</v>
      </c>
      <c r="I45" s="24" t="n">
        <v>0.05699603768137357</v>
      </c>
      <c r="J45" s="24" t="n">
        <v>0.05763451907672682</v>
      </c>
      <c r="K45" s="24" t="n">
        <v>0.06531453508369328</v>
      </c>
      <c r="L45" s="24" t="n">
        <v>0.054760165192193</v>
      </c>
      <c r="N45" s="24" t="n">
        <v>0.05786430196485188</v>
      </c>
      <c r="O45" s="24" t="n">
        <v>0.06612905128940995</v>
      </c>
      <c r="P45" s="24" t="n">
        <v>0.04150957905338594</v>
      </c>
      <c r="Q45" s="24" t="n">
        <v>0.02692483816609421</v>
      </c>
      <c r="R45" s="24" t="n">
        <v>0.04329373540467092</v>
      </c>
      <c r="S45" s="24" t="n">
        <v>0.03681448460471971</v>
      </c>
      <c r="T45" s="24" t="n">
        <v>0.05564897430560718</v>
      </c>
      <c r="U45" s="24" t="n">
        <v>0.05577326235206368</v>
      </c>
      <c r="V45" s="24" t="n">
        <v>0.07284567372289237</v>
      </c>
      <c r="W45" s="24" t="n">
        <v>0.0798125545814386</v>
      </c>
      <c r="Y45" s="24" t="n">
        <v>0.06782027474036338</v>
      </c>
      <c r="Z45" s="24" t="n">
        <v>0.06016463161441147</v>
      </c>
      <c r="AA45" s="24" t="n">
        <v>0.03371260915752041</v>
      </c>
      <c r="AB45" s="24" t="n">
        <v>0.0494053255831919</v>
      </c>
      <c r="AD45" s="24" t="n">
        <v>0.08509477524116396</v>
      </c>
      <c r="AE45" s="24" t="n">
        <v>0.02934569830862653</v>
      </c>
      <c r="AF45" s="24" t="n">
        <v>0.03703161839890046</v>
      </c>
      <c r="AG45" s="24" t="n">
        <v>0.06712520300616993</v>
      </c>
      <c r="AH45" s="24" t="n">
        <v>0.1025846822890972</v>
      </c>
      <c r="AI45" s="24" t="n">
        <v>0.02220100398533807</v>
      </c>
      <c r="AJ45" s="24" t="n">
        <v>0.0377971941771545</v>
      </c>
      <c r="AL45" s="24" t="n">
        <v>0.06307582464668463</v>
      </c>
      <c r="AM45" s="24" t="n">
        <v>0.03120574543159594</v>
      </c>
      <c r="AN45" s="24" t="n">
        <v>0.04307668097943369</v>
      </c>
      <c r="AO45" s="24" t="n">
        <v>0.04347810065036073</v>
      </c>
      <c r="AP45" s="24" t="n">
        <v>0.08925874435086213</v>
      </c>
      <c r="AQ45" s="24" t="n">
        <v>0.01939337977901256</v>
      </c>
      <c r="AR45" s="24" t="n">
        <v>0.02581254305744818</v>
      </c>
      <c r="AS45" s="24" t="n">
        <v>0.1039705404212474</v>
      </c>
      <c r="AU45" s="24" t="n">
        <v>0.01231337775239629</v>
      </c>
      <c r="AV45" s="24" t="n">
        <v>0.1280148810787908</v>
      </c>
      <c r="AW45" s="24" t="n">
        <v>0.01379193776077953</v>
      </c>
      <c r="AX45" s="24" t="n">
        <v>0.06769070168883816</v>
      </c>
    </row>
    <row r="46">
      <c r="B46" s="23" t="inlineStr">
        <is>
          <t>Somewhat disagree</t>
        </is>
      </c>
      <c r="C46" s="24" t="n">
        <v>0.1385616880292975</v>
      </c>
      <c r="D46" s="24" t="n">
        <v>0.1451190773102468</v>
      </c>
      <c r="E46" s="24" t="n">
        <v>0.1325631447662619</v>
      </c>
      <c r="G46" s="24" t="n">
        <v>0.09361258520981794</v>
      </c>
      <c r="H46" s="24" t="n">
        <v>0.1123480515236133</v>
      </c>
      <c r="I46" s="24" t="n">
        <v>0.1368002131092779</v>
      </c>
      <c r="J46" s="24" t="n">
        <v>0.1432093016791099</v>
      </c>
      <c r="K46" s="24" t="n">
        <v>0.1473589147447441</v>
      </c>
      <c r="L46" s="24" t="n">
        <v>0.1812424383786636</v>
      </c>
      <c r="N46" s="24" t="n">
        <v>0.1696682006808367</v>
      </c>
      <c r="O46" s="24" t="n">
        <v>0.089277335999475</v>
      </c>
      <c r="P46" s="24" t="n">
        <v>0.1217438214955141</v>
      </c>
      <c r="Q46" s="24" t="n">
        <v>0.1878941404533301</v>
      </c>
      <c r="R46" s="24" t="n">
        <v>0.1269582413743815</v>
      </c>
      <c r="S46" s="24" t="n">
        <v>0.1548060429319066</v>
      </c>
      <c r="T46" s="24" t="n">
        <v>0.1749037789221005</v>
      </c>
      <c r="U46" s="24" t="n">
        <v>0.126676727327198</v>
      </c>
      <c r="V46" s="24" t="n">
        <v>0.1296795941732679</v>
      </c>
      <c r="W46" s="24" t="n">
        <v>0.1037054573029425</v>
      </c>
      <c r="Y46" s="24" t="n">
        <v>0.1616513609084425</v>
      </c>
      <c r="Z46" s="24" t="n">
        <v>0.1272853410976053</v>
      </c>
      <c r="AA46" s="24" t="n">
        <v>0.1337578185925601</v>
      </c>
      <c r="AB46" s="24" t="n">
        <v>0.1295570945392463</v>
      </c>
      <c r="AD46" s="24" t="n">
        <v>0.1932066361961101</v>
      </c>
      <c r="AE46" s="24" t="n">
        <v>0.1224999323177122</v>
      </c>
      <c r="AF46" s="24" t="n">
        <v>0.1997763795470204</v>
      </c>
      <c r="AG46" s="24" t="n">
        <v>0.06034259833867314</v>
      </c>
      <c r="AH46" s="24" t="n">
        <v>0.1362282546896831</v>
      </c>
      <c r="AI46" s="24" t="n">
        <v>0</v>
      </c>
      <c r="AJ46" s="24" t="n">
        <v>0.131100362176955</v>
      </c>
      <c r="AL46" s="24" t="n">
        <v>0.1943133728407457</v>
      </c>
      <c r="AM46" s="24" t="n">
        <v>0.1336348358099585</v>
      </c>
      <c r="AN46" s="24" t="n">
        <v>0.128724712807923</v>
      </c>
      <c r="AO46" s="24" t="n">
        <v>0.06480963649189117</v>
      </c>
      <c r="AP46" s="24" t="n">
        <v>0.1661123761632619</v>
      </c>
      <c r="AQ46" s="24" t="n">
        <v>0.1157536129978399</v>
      </c>
      <c r="AR46" s="24" t="n">
        <v>0.1132498645085147</v>
      </c>
      <c r="AS46" s="24" t="n">
        <v>0.1209416310017269</v>
      </c>
      <c r="AU46" s="24" t="n">
        <v>0.03764065073276323</v>
      </c>
      <c r="AV46" s="24" t="n">
        <v>0.289625181023318</v>
      </c>
      <c r="AW46" s="24" t="n">
        <v>0.05788350850012443</v>
      </c>
      <c r="AX46" s="24" t="n">
        <v>0.1869714797537354</v>
      </c>
    </row>
    <row r="47">
      <c r="B47" s="23" t="inlineStr">
        <is>
          <t>Neither agree nor disagree</t>
        </is>
      </c>
      <c r="C47" s="24" t="n">
        <v>0.2989732286539662</v>
      </c>
      <c r="D47" s="24" t="n">
        <v>0.2625619337657239</v>
      </c>
      <c r="E47" s="24" t="n">
        <v>0.334263709495619</v>
      </c>
      <c r="G47" s="24" t="n">
        <v>0.3113311382719672</v>
      </c>
      <c r="H47" s="24" t="n">
        <v>0.2361107499368778</v>
      </c>
      <c r="I47" s="24" t="n">
        <v>0.2971674950046115</v>
      </c>
      <c r="J47" s="24" t="n">
        <v>0.3164941102954739</v>
      </c>
      <c r="K47" s="24" t="n">
        <v>0.296951899396452</v>
      </c>
      <c r="L47" s="24" t="n">
        <v>0.3305077270251008</v>
      </c>
      <c r="N47" s="24" t="n">
        <v>0.2936502451983661</v>
      </c>
      <c r="O47" s="24" t="n">
        <v>0.2240867178608458</v>
      </c>
      <c r="P47" s="24" t="n">
        <v>0.2848602476731722</v>
      </c>
      <c r="Q47" s="24" t="n">
        <v>0.3257452136128755</v>
      </c>
      <c r="R47" s="24" t="n">
        <v>0.2984257435409264</v>
      </c>
      <c r="S47" s="24" t="n">
        <v>0.2870252418382446</v>
      </c>
      <c r="T47" s="24" t="n">
        <v>0.329904595312619</v>
      </c>
      <c r="U47" s="24" t="n">
        <v>0.2968487251924903</v>
      </c>
      <c r="V47" s="24" t="n">
        <v>0.3059495773219134</v>
      </c>
      <c r="W47" s="24" t="n">
        <v>0.3038674833533261</v>
      </c>
      <c r="Y47" s="24" t="n">
        <v>0.2295821699915087</v>
      </c>
      <c r="Z47" s="24" t="n">
        <v>0.3258624416881415</v>
      </c>
      <c r="AA47" s="24" t="n">
        <v>0.3147173163890988</v>
      </c>
      <c r="AB47" s="24" t="n">
        <v>0.3321497716730295</v>
      </c>
      <c r="AD47" s="24" t="n">
        <v>0.2497796369573556</v>
      </c>
      <c r="AE47" s="24" t="n">
        <v>0.2686280327292634</v>
      </c>
      <c r="AF47" s="24" t="n">
        <v>0.2973294005963978</v>
      </c>
      <c r="AG47" s="24" t="n">
        <v>0.3226816706534112</v>
      </c>
      <c r="AH47" s="24" t="n">
        <v>0.3085388123321599</v>
      </c>
      <c r="AI47" s="24" t="n">
        <v>0.4534214410647096</v>
      </c>
      <c r="AJ47" s="24" t="n">
        <v>0.3588909436362479</v>
      </c>
      <c r="AL47" s="24" t="n">
        <v>0.2472300722395281</v>
      </c>
      <c r="AM47" s="24" t="n">
        <v>0.2539296806385319</v>
      </c>
      <c r="AN47" s="24" t="n">
        <v>0.3211006301691705</v>
      </c>
      <c r="AO47" s="24" t="n">
        <v>0.2737079963090229</v>
      </c>
      <c r="AP47" s="24" t="n">
        <v>0.2983155657218025</v>
      </c>
      <c r="AQ47" s="24" t="n">
        <v>0.3996429860261954</v>
      </c>
      <c r="AR47" s="24" t="n">
        <v>0.4176275113957403</v>
      </c>
      <c r="AS47" s="24" t="n">
        <v>0.289579631228885</v>
      </c>
      <c r="AU47" s="24" t="n">
        <v>0.2713558568488902</v>
      </c>
      <c r="AV47" s="24" t="n">
        <v>0.3195215390079389</v>
      </c>
      <c r="AW47" s="24" t="n">
        <v>0.2127524159666199</v>
      </c>
      <c r="AX47" s="24" t="n">
        <v>0.4795661074498658</v>
      </c>
    </row>
    <row r="48">
      <c r="B48" s="23" t="inlineStr">
        <is>
          <t>Somewhat agree</t>
        </is>
      </c>
      <c r="C48" s="24" t="n">
        <v>0.3752707750005856</v>
      </c>
      <c r="D48" s="24" t="n">
        <v>0.3684081785051391</v>
      </c>
      <c r="E48" s="24" t="n">
        <v>0.3817857485065846</v>
      </c>
      <c r="G48" s="24" t="n">
        <v>0.4053360995312053</v>
      </c>
      <c r="H48" s="24" t="n">
        <v>0.4027154334450754</v>
      </c>
      <c r="I48" s="24" t="n">
        <v>0.3399973427535157</v>
      </c>
      <c r="J48" s="24" t="n">
        <v>0.375095785297118</v>
      </c>
      <c r="K48" s="24" t="n">
        <v>0.3853927047178163</v>
      </c>
      <c r="L48" s="24" t="n">
        <v>0.3550495941600214</v>
      </c>
      <c r="N48" s="24" t="n">
        <v>0.3269550183555425</v>
      </c>
      <c r="O48" s="24" t="n">
        <v>0.455955714925416</v>
      </c>
      <c r="P48" s="24" t="n">
        <v>0.3991026010958849</v>
      </c>
      <c r="Q48" s="24" t="n">
        <v>0.3711039879766041</v>
      </c>
      <c r="R48" s="24" t="n">
        <v>0.359566071529048</v>
      </c>
      <c r="S48" s="24" t="n">
        <v>0.3760322573292614</v>
      </c>
      <c r="T48" s="24" t="n">
        <v>0.3299852060835177</v>
      </c>
      <c r="U48" s="24" t="n">
        <v>0.381482500286976</v>
      </c>
      <c r="V48" s="24" t="n">
        <v>0.3795254890128975</v>
      </c>
      <c r="W48" s="24" t="n">
        <v>0.3826092990115772</v>
      </c>
      <c r="Y48" s="24" t="n">
        <v>0.3839435208772065</v>
      </c>
      <c r="Z48" s="24" t="n">
        <v>0.3500649478824887</v>
      </c>
      <c r="AA48" s="24" t="n">
        <v>0.3949883473774171</v>
      </c>
      <c r="AB48" s="24" t="n">
        <v>0.3747163943108082</v>
      </c>
      <c r="AD48" s="24" t="n">
        <v>0.358397525222395</v>
      </c>
      <c r="AE48" s="24" t="n">
        <v>0.4161607086581859</v>
      </c>
      <c r="AF48" s="24" t="n">
        <v>0.3695608712718885</v>
      </c>
      <c r="AG48" s="24" t="n">
        <v>0.3395858273610411</v>
      </c>
      <c r="AH48" s="24" t="n">
        <v>0.3269223897780172</v>
      </c>
      <c r="AI48" s="24" t="n">
        <v>0.3728696983366809</v>
      </c>
      <c r="AJ48" s="24" t="n">
        <v>0.3713999817706375</v>
      </c>
      <c r="AL48" s="24" t="n">
        <v>0.3962400356161516</v>
      </c>
      <c r="AM48" s="24" t="n">
        <v>0.4172573650420483</v>
      </c>
      <c r="AN48" s="24" t="n">
        <v>0.3947834668718915</v>
      </c>
      <c r="AO48" s="24" t="n">
        <v>0.3737418681523093</v>
      </c>
      <c r="AP48" s="24" t="n">
        <v>0.3338709490917745</v>
      </c>
      <c r="AQ48" s="24" t="n">
        <v>0.3648149242501595</v>
      </c>
      <c r="AR48" s="24" t="n">
        <v>0.3284869719289731</v>
      </c>
      <c r="AS48" s="24" t="n">
        <v>0.3986592856582565</v>
      </c>
      <c r="AU48" s="24" t="n">
        <v>0.4769986995019493</v>
      </c>
      <c r="AV48" s="24" t="n">
        <v>0.2331286878789763</v>
      </c>
      <c r="AW48" s="24" t="n">
        <v>0.4857132383305279</v>
      </c>
      <c r="AX48" s="24" t="n">
        <v>0.2493767863418066</v>
      </c>
    </row>
    <row r="49">
      <c r="B49" s="23" t="inlineStr">
        <is>
          <t>Strongly agree</t>
        </is>
      </c>
      <c r="C49" s="24" t="n">
        <v>0.132483434542571</v>
      </c>
      <c r="D49" s="24" t="n">
        <v>0.1513698393811958</v>
      </c>
      <c r="E49" s="24" t="n">
        <v>0.1139539789167138</v>
      </c>
      <c r="G49" s="24" t="n">
        <v>0.164434334040558</v>
      </c>
      <c r="H49" s="24" t="n">
        <v>0.1900762912978698</v>
      </c>
      <c r="I49" s="24" t="n">
        <v>0.1690389114512213</v>
      </c>
      <c r="J49" s="24" t="n">
        <v>0.1075662836515714</v>
      </c>
      <c r="K49" s="24" t="n">
        <v>0.1019627676099088</v>
      </c>
      <c r="L49" s="24" t="n">
        <v>0.07574235962861588</v>
      </c>
      <c r="N49" s="24" t="n">
        <v>0.1518622338004025</v>
      </c>
      <c r="O49" s="24" t="n">
        <v>0.1645511799248534</v>
      </c>
      <c r="P49" s="24" t="n">
        <v>0.1527837506820428</v>
      </c>
      <c r="Q49" s="24" t="n">
        <v>0.08833181979109604</v>
      </c>
      <c r="R49" s="24" t="n">
        <v>0.1717562081509731</v>
      </c>
      <c r="S49" s="24" t="n">
        <v>0.1411640433273593</v>
      </c>
      <c r="T49" s="24" t="n">
        <v>0.1095574453761557</v>
      </c>
      <c r="U49" s="24" t="n">
        <v>0.1392187848412719</v>
      </c>
      <c r="V49" s="24" t="n">
        <v>0.1119996657690289</v>
      </c>
      <c r="W49" s="24" t="n">
        <v>0.1237802367264869</v>
      </c>
      <c r="Y49" s="24" t="n">
        <v>0.1570026734824788</v>
      </c>
      <c r="Z49" s="24" t="n">
        <v>0.1344417324026294</v>
      </c>
      <c r="AA49" s="24" t="n">
        <v>0.1228239084834035</v>
      </c>
      <c r="AB49" s="24" t="n">
        <v>0.1124703262407974</v>
      </c>
      <c r="AD49" s="24" t="n">
        <v>0.1135214263829753</v>
      </c>
      <c r="AE49" s="24" t="n">
        <v>0.1615933259234304</v>
      </c>
      <c r="AF49" s="24" t="n">
        <v>0.09630173018579294</v>
      </c>
      <c r="AG49" s="24" t="n">
        <v>0.2102647006407045</v>
      </c>
      <c r="AH49" s="24" t="n">
        <v>0.1257258609110423</v>
      </c>
      <c r="AI49" s="24" t="n">
        <v>0.1314761026620461</v>
      </c>
      <c r="AJ49" s="24" t="n">
        <v>0.1008115182390052</v>
      </c>
      <c r="AL49" s="24" t="n">
        <v>0.09914069465688977</v>
      </c>
      <c r="AM49" s="24" t="n">
        <v>0.1612582102277886</v>
      </c>
      <c r="AN49" s="24" t="n">
        <v>0.1123145091715814</v>
      </c>
      <c r="AO49" s="24" t="n">
        <v>0.244262398396416</v>
      </c>
      <c r="AP49" s="24" t="n">
        <v>0.112442364672299</v>
      </c>
      <c r="AQ49" s="24" t="n">
        <v>0.1003950969467925</v>
      </c>
      <c r="AR49" s="24" t="n">
        <v>0.1099671364323487</v>
      </c>
      <c r="AS49" s="24" t="n">
        <v>0.0868489116898841</v>
      </c>
      <c r="AU49" s="24" t="n">
        <v>0.2016914151640009</v>
      </c>
      <c r="AV49" s="24" t="n">
        <v>0.02970971101097577</v>
      </c>
      <c r="AW49" s="24" t="n">
        <v>0.2270130526885892</v>
      </c>
      <c r="AX49" s="24" t="n">
        <v>0.01639492476575413</v>
      </c>
    </row>
    <row r="50">
      <c r="B50" s="23" t="inlineStr">
        <is>
          <t>Don't know</t>
        </is>
      </c>
      <c r="C50" s="24" t="n">
        <v>0.0009917126987518819</v>
      </c>
      <c r="D50" s="24" t="n">
        <v>0</v>
      </c>
      <c r="E50" s="24" t="n">
        <v>0.001964801087430136</v>
      </c>
      <c r="G50" s="24" t="n">
        <v>0</v>
      </c>
      <c r="H50" s="24" t="n">
        <v>0</v>
      </c>
      <c r="I50" s="24" t="n">
        <v>0</v>
      </c>
      <c r="J50" s="24" t="n">
        <v>0</v>
      </c>
      <c r="K50" s="24" t="n">
        <v>0.00301917844738536</v>
      </c>
      <c r="L50" s="24" t="n">
        <v>0.002697715615405193</v>
      </c>
      <c r="N50" s="24" t="n">
        <v>0</v>
      </c>
      <c r="O50" s="24" t="n">
        <v>0</v>
      </c>
      <c r="P50" s="24" t="n">
        <v>0</v>
      </c>
      <c r="Q50" s="24" t="n">
        <v>0</v>
      </c>
      <c r="R50" s="24" t="n">
        <v>0</v>
      </c>
      <c r="S50" s="24" t="n">
        <v>0.004157929968508285</v>
      </c>
      <c r="T50" s="24" t="n">
        <v>0</v>
      </c>
      <c r="U50" s="24" t="n">
        <v>0</v>
      </c>
      <c r="V50" s="24" t="n">
        <v>0</v>
      </c>
      <c r="W50" s="24" t="n">
        <v>0.006224969024228806</v>
      </c>
      <c r="Y50" s="24" t="n">
        <v>0</v>
      </c>
      <c r="Z50" s="24" t="n">
        <v>0.002180905314723829</v>
      </c>
      <c r="AA50" s="24" t="n">
        <v>0</v>
      </c>
      <c r="AB50" s="24" t="n">
        <v>0.00170108765292669</v>
      </c>
      <c r="AD50" s="24" t="n">
        <v>0</v>
      </c>
      <c r="AE50" s="24" t="n">
        <v>0.001772302062781531</v>
      </c>
      <c r="AF50" s="24" t="n">
        <v>0</v>
      </c>
      <c r="AG50" s="24" t="n">
        <v>0</v>
      </c>
      <c r="AH50" s="24" t="n">
        <v>0</v>
      </c>
      <c r="AI50" s="24" t="n">
        <v>0.02003175395122548</v>
      </c>
      <c r="AJ50" s="24" t="n">
        <v>0</v>
      </c>
      <c r="AL50" s="24" t="n">
        <v>0</v>
      </c>
      <c r="AM50" s="24" t="n">
        <v>0.00271416285007677</v>
      </c>
      <c r="AN50" s="24" t="n">
        <v>0</v>
      </c>
      <c r="AO50" s="24" t="n">
        <v>0</v>
      </c>
      <c r="AP50" s="24" t="n">
        <v>0</v>
      </c>
      <c r="AQ50" s="24" t="n">
        <v>0</v>
      </c>
      <c r="AR50" s="24" t="n">
        <v>0.004855972676975057</v>
      </c>
      <c r="AS50" s="24" t="n">
        <v>0</v>
      </c>
      <c r="AU50" s="24" t="n">
        <v>0</v>
      </c>
      <c r="AV50" s="24" t="n">
        <v>0</v>
      </c>
      <c r="AW50" s="24" t="n">
        <v>0.002845846753359014</v>
      </c>
      <c r="AX50" s="24" t="n">
        <v>0</v>
      </c>
    </row>
    <row r="52">
      <c r="B52" s="20" t="inlineStr">
        <is>
          <t>To what extent do you agree with the following statements? If you are unsure, please select 'Neither agree nor disagree'.: People who commit crimes have generally made a free choice to do so</t>
        </is>
      </c>
    </row>
    <row r="53">
      <c r="B53" s="21" t="inlineStr">
        <is>
          <t>BASE: All Respondents</t>
        </is>
      </c>
    </row>
    <row r="54">
      <c r="B54" s="16" t="inlineStr">
        <is>
          <t>Unweighted</t>
        </is>
      </c>
      <c r="C54" s="22" t="n">
        <v>1999</v>
      </c>
      <c r="D54" s="22" t="n">
        <v>936</v>
      </c>
      <c r="E54" s="22" t="n">
        <v>1056</v>
      </c>
      <c r="G54" s="22" t="n">
        <v>282</v>
      </c>
      <c r="H54" s="22" t="n">
        <v>355</v>
      </c>
      <c r="I54" s="22" t="n">
        <v>333</v>
      </c>
      <c r="J54" s="22" t="n">
        <v>313</v>
      </c>
      <c r="K54" s="22" t="n">
        <v>283</v>
      </c>
      <c r="L54" s="22" t="n">
        <v>433</v>
      </c>
      <c r="N54" s="22" t="n">
        <v>103</v>
      </c>
      <c r="O54" s="22" t="n">
        <v>103</v>
      </c>
      <c r="P54" s="22" t="n">
        <v>259</v>
      </c>
      <c r="Q54" s="22" t="n">
        <v>192</v>
      </c>
      <c r="R54" s="22" t="n">
        <v>162</v>
      </c>
      <c r="S54" s="22" t="n">
        <v>220</v>
      </c>
      <c r="T54" s="22" t="n">
        <v>220</v>
      </c>
      <c r="U54" s="22" t="n">
        <v>302</v>
      </c>
      <c r="V54" s="22" t="n">
        <v>270</v>
      </c>
      <c r="W54" s="22" t="n">
        <v>168</v>
      </c>
      <c r="Y54" s="22" t="n">
        <v>568</v>
      </c>
      <c r="Z54" s="22" t="n">
        <v>481</v>
      </c>
      <c r="AA54" s="22" t="n">
        <v>459</v>
      </c>
      <c r="AB54" s="22" t="n">
        <v>474</v>
      </c>
      <c r="AD54" s="22" t="n">
        <v>355</v>
      </c>
      <c r="AE54" s="22" t="n">
        <v>640</v>
      </c>
      <c r="AF54" s="22" t="n">
        <v>155</v>
      </c>
      <c r="AG54" s="22" t="n">
        <v>118</v>
      </c>
      <c r="AH54" s="22" t="n">
        <v>274</v>
      </c>
      <c r="AI54" s="22" t="n">
        <v>42</v>
      </c>
      <c r="AJ54" s="22" t="n">
        <v>415</v>
      </c>
      <c r="AL54" s="22" t="n">
        <v>299</v>
      </c>
      <c r="AM54" s="22" t="n">
        <v>422</v>
      </c>
      <c r="AN54" s="22" t="n">
        <v>182</v>
      </c>
      <c r="AO54" s="22" t="n">
        <v>220</v>
      </c>
      <c r="AP54" s="22" t="n">
        <v>458</v>
      </c>
      <c r="AQ54" s="22" t="n">
        <v>159</v>
      </c>
      <c r="AR54" s="22" t="n">
        <v>174</v>
      </c>
      <c r="AS54" s="22" t="n">
        <v>85</v>
      </c>
      <c r="AU54" s="22" t="n">
        <v>423</v>
      </c>
      <c r="AV54" s="22" t="n">
        <v>543</v>
      </c>
      <c r="AW54" s="22" t="n">
        <v>701</v>
      </c>
      <c r="AX54" s="22" t="n">
        <v>332</v>
      </c>
    </row>
    <row r="55">
      <c r="B55" s="18" t="inlineStr">
        <is>
          <t>Weighted</t>
        </is>
      </c>
      <c r="C55" s="22" t="n">
        <v>1999</v>
      </c>
      <c r="D55" s="22" t="n">
        <v>987</v>
      </c>
      <c r="E55" s="22" t="n">
        <v>1009</v>
      </c>
      <c r="G55" s="22" t="n">
        <v>277</v>
      </c>
      <c r="H55" s="22" t="n">
        <v>341</v>
      </c>
      <c r="I55" s="22" t="n">
        <v>340</v>
      </c>
      <c r="J55" s="22" t="n">
        <v>341</v>
      </c>
      <c r="K55" s="22" t="n">
        <v>282</v>
      </c>
      <c r="L55" s="22" t="n">
        <v>420</v>
      </c>
      <c r="N55" s="22" t="n">
        <v>114</v>
      </c>
      <c r="O55" s="22" t="n">
        <v>91</v>
      </c>
      <c r="P55" s="22" t="n">
        <v>250</v>
      </c>
      <c r="Q55" s="22" t="n">
        <v>182</v>
      </c>
      <c r="R55" s="22" t="n">
        <v>159</v>
      </c>
      <c r="S55" s="22" t="n">
        <v>205</v>
      </c>
      <c r="T55" s="22" t="n">
        <v>205</v>
      </c>
      <c r="U55" s="22" t="n">
        <v>317</v>
      </c>
      <c r="V55" s="22" t="n">
        <v>295</v>
      </c>
      <c r="W55" s="22" t="n">
        <v>182</v>
      </c>
      <c r="Y55" s="22" t="n">
        <v>540</v>
      </c>
      <c r="Z55" s="22" t="n">
        <v>519</v>
      </c>
      <c r="AA55" s="22" t="n">
        <v>440</v>
      </c>
      <c r="AB55" s="22" t="n">
        <v>500</v>
      </c>
      <c r="AD55" s="22" t="n">
        <v>350</v>
      </c>
      <c r="AE55" s="22" t="n">
        <v>639</v>
      </c>
      <c r="AF55" s="22" t="n">
        <v>159</v>
      </c>
      <c r="AG55" s="22" t="n">
        <v>114</v>
      </c>
      <c r="AH55" s="22" t="n">
        <v>280</v>
      </c>
      <c r="AI55" s="22" t="n">
        <v>42</v>
      </c>
      <c r="AJ55" s="22" t="n">
        <v>416</v>
      </c>
      <c r="AL55" s="22" t="n">
        <v>296</v>
      </c>
      <c r="AM55" s="22" t="n">
        <v>417</v>
      </c>
      <c r="AN55" s="22" t="n">
        <v>184</v>
      </c>
      <c r="AO55" s="22" t="n">
        <v>215</v>
      </c>
      <c r="AP55" s="22" t="n">
        <v>465</v>
      </c>
      <c r="AQ55" s="22" t="n">
        <v>157</v>
      </c>
      <c r="AR55" s="22" t="n">
        <v>175</v>
      </c>
      <c r="AS55" s="22" t="n">
        <v>90</v>
      </c>
      <c r="AU55" s="22" t="n">
        <v>421</v>
      </c>
      <c r="AV55" s="22" t="n">
        <v>546</v>
      </c>
      <c r="AW55" s="22" t="n">
        <v>697</v>
      </c>
      <c r="AX55" s="22" t="n">
        <v>335</v>
      </c>
    </row>
    <row r="56">
      <c r="B56" s="23" t="inlineStr">
        <is>
          <t>Strongly disagree</t>
        </is>
      </c>
      <c r="C56" s="24" t="n">
        <v>0.03312901888329219</v>
      </c>
      <c r="D56" s="24" t="n">
        <v>0.03504597926419356</v>
      </c>
      <c r="E56" s="24" t="n">
        <v>0.03095124286708373</v>
      </c>
      <c r="G56" s="24" t="n">
        <v>0.04487614133442386</v>
      </c>
      <c r="H56" s="24" t="n">
        <v>0.04352221250435943</v>
      </c>
      <c r="I56" s="24" t="n">
        <v>0.04997794244705996</v>
      </c>
      <c r="J56" s="24" t="n">
        <v>0.02954251392168978</v>
      </c>
      <c r="K56" s="24" t="n">
        <v>0.02880171813818179</v>
      </c>
      <c r="L56" s="24" t="n">
        <v>0.009115948876322146</v>
      </c>
      <c r="N56" s="24" t="n">
        <v>0.02740649489567764</v>
      </c>
      <c r="O56" s="24" t="n">
        <v>0.04605382746821587</v>
      </c>
      <c r="P56" s="24" t="n">
        <v>0.02002725430073662</v>
      </c>
      <c r="Q56" s="24" t="n">
        <v>0.03157249506646809</v>
      </c>
      <c r="R56" s="24" t="n">
        <v>0.05221809983313802</v>
      </c>
      <c r="S56" s="24" t="n">
        <v>0.05658299697960993</v>
      </c>
      <c r="T56" s="24" t="n">
        <v>0.03661728427778339</v>
      </c>
      <c r="U56" s="24" t="n">
        <v>0.04215694584421462</v>
      </c>
      <c r="V56" s="24" t="n">
        <v>0.01438583449887567</v>
      </c>
      <c r="W56" s="24" t="n">
        <v>0.01751689914038384</v>
      </c>
      <c r="Y56" s="24" t="n">
        <v>0.02580246696197309</v>
      </c>
      <c r="Z56" s="24" t="n">
        <v>0.02535001602579591</v>
      </c>
      <c r="AA56" s="24" t="n">
        <v>0.04518543327014689</v>
      </c>
      <c r="AB56" s="24" t="n">
        <v>0.03850665526396584</v>
      </c>
      <c r="AD56" s="24" t="n">
        <v>0.03370663161365581</v>
      </c>
      <c r="AE56" s="24" t="n">
        <v>0.02779131745856022</v>
      </c>
      <c r="AF56" s="24" t="n">
        <v>0.03505489535891083</v>
      </c>
      <c r="AG56" s="24" t="n">
        <v>0.01895044489438788</v>
      </c>
      <c r="AH56" s="24" t="n">
        <v>0.02676736712426429</v>
      </c>
      <c r="AI56" s="24" t="n">
        <v>0.04919479569596347</v>
      </c>
      <c r="AJ56" s="24" t="n">
        <v>0.04664365872646896</v>
      </c>
      <c r="AL56" s="24" t="n">
        <v>0.0364389777122494</v>
      </c>
      <c r="AM56" s="24" t="n">
        <v>0.03910413708227712</v>
      </c>
      <c r="AN56" s="24" t="n">
        <v>0.03497411841668381</v>
      </c>
      <c r="AO56" s="24" t="n">
        <v>0.03090780854766137</v>
      </c>
      <c r="AP56" s="24" t="n">
        <v>0.03285151491075148</v>
      </c>
      <c r="AQ56" s="24" t="n">
        <v>0.03391554854972804</v>
      </c>
      <c r="AR56" s="24" t="n">
        <v>0.01248499623220663</v>
      </c>
      <c r="AS56" s="24" t="n">
        <v>0.03631615988676633</v>
      </c>
      <c r="AU56" s="24" t="n">
        <v>0.01259695503633902</v>
      </c>
      <c r="AV56" s="24" t="n">
        <v>0.01545252056769427</v>
      </c>
      <c r="AW56" s="24" t="n">
        <v>0.02387295631259512</v>
      </c>
      <c r="AX56" s="24" t="n">
        <v>0.1070495547471934</v>
      </c>
    </row>
    <row r="57">
      <c r="B57" s="23" t="inlineStr">
        <is>
          <t>Somewhat disagree</t>
        </is>
      </c>
      <c r="C57" s="24" t="n">
        <v>0.0728363381925007</v>
      </c>
      <c r="D57" s="24" t="n">
        <v>0.06578639952410929</v>
      </c>
      <c r="E57" s="24" t="n">
        <v>0.07947870930356775</v>
      </c>
      <c r="G57" s="24" t="n">
        <v>0.1349211993277604</v>
      </c>
      <c r="H57" s="24" t="n">
        <v>0.1109192612713257</v>
      </c>
      <c r="I57" s="24" t="n">
        <v>0.06440898961122997</v>
      </c>
      <c r="J57" s="24" t="n">
        <v>0.07798131664480094</v>
      </c>
      <c r="K57" s="24" t="n">
        <v>0.03733024631343972</v>
      </c>
      <c r="L57" s="24" t="n">
        <v>0.02744784798863495</v>
      </c>
      <c r="N57" s="24" t="n">
        <v>0.04401602222350488</v>
      </c>
      <c r="O57" s="24" t="n">
        <v>0.05541034323993171</v>
      </c>
      <c r="P57" s="24" t="n">
        <v>0.08942451709323536</v>
      </c>
      <c r="Q57" s="24" t="n">
        <v>0.07902445102721672</v>
      </c>
      <c r="R57" s="24" t="n">
        <v>0.07583069673105393</v>
      </c>
      <c r="S57" s="24" t="n">
        <v>0.07248013455150476</v>
      </c>
      <c r="T57" s="24" t="n">
        <v>0.08089359580863643</v>
      </c>
      <c r="U57" s="24" t="n">
        <v>0.09162921954341678</v>
      </c>
      <c r="V57" s="24" t="n">
        <v>0.05934970984252807</v>
      </c>
      <c r="W57" s="24" t="n">
        <v>0.04842711114071785</v>
      </c>
      <c r="Y57" s="24" t="n">
        <v>0.058281778382779</v>
      </c>
      <c r="Z57" s="24" t="n">
        <v>0.08212151886738667</v>
      </c>
      <c r="AA57" s="24" t="n">
        <v>0.07181360516015971</v>
      </c>
      <c r="AB57" s="24" t="n">
        <v>0.07981725031492853</v>
      </c>
      <c r="AD57" s="24" t="n">
        <v>0.04191658564144292</v>
      </c>
      <c r="AE57" s="24" t="n">
        <v>0.0779685641581488</v>
      </c>
      <c r="AF57" s="24" t="n">
        <v>0.08319594292486608</v>
      </c>
      <c r="AG57" s="24" t="n">
        <v>0.1711797559164072</v>
      </c>
      <c r="AH57" s="24" t="n">
        <v>0.02820804920154957</v>
      </c>
      <c r="AI57" s="24" t="n">
        <v>0.05187769068514118</v>
      </c>
      <c r="AJ57" s="24" t="n">
        <v>0.09217580856292254</v>
      </c>
      <c r="AL57" s="24" t="n">
        <v>0.0642089622831245</v>
      </c>
      <c r="AM57" s="24" t="n">
        <v>0.07764678351484702</v>
      </c>
      <c r="AN57" s="24" t="n">
        <v>0.08702967004566291</v>
      </c>
      <c r="AO57" s="24" t="n">
        <v>0.1477847119455924</v>
      </c>
      <c r="AP57" s="24" t="n">
        <v>0.04570240379897378</v>
      </c>
      <c r="AQ57" s="24" t="n">
        <v>0.06733010997391949</v>
      </c>
      <c r="AR57" s="24" t="n">
        <v>0.04579256960276114</v>
      </c>
      <c r="AS57" s="24" t="n">
        <v>0.07353783763765923</v>
      </c>
      <c r="AU57" s="24" t="n">
        <v>0.1115971814854814</v>
      </c>
      <c r="AV57" s="24" t="n">
        <v>0.005065134232333388</v>
      </c>
      <c r="AW57" s="24" t="n">
        <v>0.02277335023137117</v>
      </c>
      <c r="AX57" s="24" t="n">
        <v>0.2387529433082474</v>
      </c>
    </row>
    <row r="58">
      <c r="B58" s="23" t="inlineStr">
        <is>
          <t>Neither agree nor disagree</t>
        </is>
      </c>
      <c r="C58" s="24" t="n">
        <v>0.1671291051317947</v>
      </c>
      <c r="D58" s="24" t="n">
        <v>0.1488380636986609</v>
      </c>
      <c r="E58" s="24" t="n">
        <v>0.1850713040936581</v>
      </c>
      <c r="G58" s="24" t="n">
        <v>0.2435424687129472</v>
      </c>
      <c r="H58" s="24" t="n">
        <v>0.1565630627094311</v>
      </c>
      <c r="I58" s="24" t="n">
        <v>0.2275818128457927</v>
      </c>
      <c r="J58" s="24" t="n">
        <v>0.1406883795088015</v>
      </c>
      <c r="K58" s="24" t="n">
        <v>0.1320961050726809</v>
      </c>
      <c r="L58" s="24" t="n">
        <v>0.1213831021715904</v>
      </c>
      <c r="N58" s="24" t="n">
        <v>0.09865987616688163</v>
      </c>
      <c r="O58" s="24" t="n">
        <v>0.2042158094896658</v>
      </c>
      <c r="P58" s="24" t="n">
        <v>0.1670491884082113</v>
      </c>
      <c r="Q58" s="24" t="n">
        <v>0.1780987377661097</v>
      </c>
      <c r="R58" s="24" t="n">
        <v>0.1571880089680683</v>
      </c>
      <c r="S58" s="24" t="n">
        <v>0.1767307504809766</v>
      </c>
      <c r="T58" s="24" t="n">
        <v>0.1474180381939939</v>
      </c>
      <c r="U58" s="24" t="n">
        <v>0.1731832989268916</v>
      </c>
      <c r="V58" s="24" t="n">
        <v>0.1533319383268617</v>
      </c>
      <c r="W58" s="24" t="n">
        <v>0.2124542268942618</v>
      </c>
      <c r="Y58" s="24" t="n">
        <v>0.1427021707880889</v>
      </c>
      <c r="Z58" s="24" t="n">
        <v>0.1624990029921173</v>
      </c>
      <c r="AA58" s="24" t="n">
        <v>0.1584759454010662</v>
      </c>
      <c r="AB58" s="24" t="n">
        <v>0.2059310208070234</v>
      </c>
      <c r="AD58" s="24" t="n">
        <v>0.1106302610917533</v>
      </c>
      <c r="AE58" s="24" t="n">
        <v>0.177260564118783</v>
      </c>
      <c r="AF58" s="24" t="n">
        <v>0.1945808126171715</v>
      </c>
      <c r="AG58" s="24" t="n">
        <v>0.2289775908138679</v>
      </c>
      <c r="AH58" s="24" t="n">
        <v>0.1005742102504688</v>
      </c>
      <c r="AI58" s="24" t="n">
        <v>0.3749873384347011</v>
      </c>
      <c r="AJ58" s="24" t="n">
        <v>0.1951851788722806</v>
      </c>
      <c r="AL58" s="24" t="n">
        <v>0.133341986434259</v>
      </c>
      <c r="AM58" s="24" t="n">
        <v>0.1760005961488004</v>
      </c>
      <c r="AN58" s="24" t="n">
        <v>0.1587324251377752</v>
      </c>
      <c r="AO58" s="24" t="n">
        <v>0.2502873586026981</v>
      </c>
      <c r="AP58" s="24" t="n">
        <v>0.1007862222593636</v>
      </c>
      <c r="AQ58" s="24" t="n">
        <v>0.2538463266768422</v>
      </c>
      <c r="AR58" s="24" t="n">
        <v>0.2281977351634262</v>
      </c>
      <c r="AS58" s="24" t="n">
        <v>0.1284338236008479</v>
      </c>
      <c r="AU58" s="24" t="n">
        <v>0.2570430512284226</v>
      </c>
      <c r="AV58" s="24" t="n">
        <v>0.03960779978786762</v>
      </c>
      <c r="AW58" s="24" t="n">
        <v>0.09788142269912352</v>
      </c>
      <c r="AX58" s="24" t="n">
        <v>0.4060524851206577</v>
      </c>
    </row>
    <row r="59">
      <c r="B59" s="23" t="inlineStr">
        <is>
          <t>Somewhat agree</t>
        </is>
      </c>
      <c r="C59" s="24" t="n">
        <v>0.4318119780346644</v>
      </c>
      <c r="D59" s="24" t="n">
        <v>0.416287421179163</v>
      </c>
      <c r="E59" s="24" t="n">
        <v>0.4466193962201682</v>
      </c>
      <c r="G59" s="24" t="n">
        <v>0.4069786918012975</v>
      </c>
      <c r="H59" s="24" t="n">
        <v>0.4140710894695151</v>
      </c>
      <c r="I59" s="24" t="n">
        <v>0.393244978826668</v>
      </c>
      <c r="J59" s="24" t="n">
        <v>0.4477370682339731</v>
      </c>
      <c r="K59" s="24" t="n">
        <v>0.4400131433203832</v>
      </c>
      <c r="L59" s="24" t="n">
        <v>0.4753892979444125</v>
      </c>
      <c r="N59" s="24" t="n">
        <v>0.4961535178968902</v>
      </c>
      <c r="O59" s="24" t="n">
        <v>0.4564010792647712</v>
      </c>
      <c r="P59" s="24" t="n">
        <v>0.4540448247917268</v>
      </c>
      <c r="Q59" s="24" t="n">
        <v>0.4594114401329685</v>
      </c>
      <c r="R59" s="24" t="n">
        <v>0.3530513847945377</v>
      </c>
      <c r="S59" s="24" t="n">
        <v>0.4338569348593578</v>
      </c>
      <c r="T59" s="24" t="n">
        <v>0.4300578144555844</v>
      </c>
      <c r="U59" s="24" t="n">
        <v>0.3942682943904148</v>
      </c>
      <c r="V59" s="24" t="n">
        <v>0.4628417402931402</v>
      </c>
      <c r="W59" s="24" t="n">
        <v>0.4047661449113886</v>
      </c>
      <c r="Y59" s="24" t="n">
        <v>0.4600235611740006</v>
      </c>
      <c r="Z59" s="24" t="n">
        <v>0.4517605336546675</v>
      </c>
      <c r="AA59" s="24" t="n">
        <v>0.4248782650415756</v>
      </c>
      <c r="AB59" s="24" t="n">
        <v>0.3867385349445361</v>
      </c>
      <c r="AD59" s="24" t="n">
        <v>0.434616927167024</v>
      </c>
      <c r="AE59" s="24" t="n">
        <v>0.446248305486551</v>
      </c>
      <c r="AF59" s="24" t="n">
        <v>0.4173073123876607</v>
      </c>
      <c r="AG59" s="24" t="n">
        <v>0.4136677418147915</v>
      </c>
      <c r="AH59" s="24" t="n">
        <v>0.4213919796999037</v>
      </c>
      <c r="AI59" s="24" t="n">
        <v>0.3496788942475254</v>
      </c>
      <c r="AJ59" s="24" t="n">
        <v>0.4331938969263167</v>
      </c>
      <c r="AL59" s="24" t="n">
        <v>0.4204895549945807</v>
      </c>
      <c r="AM59" s="24" t="n">
        <v>0.4358223582697401</v>
      </c>
      <c r="AN59" s="24" t="n">
        <v>0.4720285584393417</v>
      </c>
      <c r="AO59" s="24" t="n">
        <v>0.4000190686617238</v>
      </c>
      <c r="AP59" s="24" t="n">
        <v>0.4196090843076752</v>
      </c>
      <c r="AQ59" s="24" t="n">
        <v>0.4298521232522827</v>
      </c>
      <c r="AR59" s="24" t="n">
        <v>0.4914844529782385</v>
      </c>
      <c r="AS59" s="24" t="n">
        <v>0.3945602190326491</v>
      </c>
      <c r="AU59" s="24" t="n">
        <v>0.5137382282901695</v>
      </c>
      <c r="AV59" s="24" t="n">
        <v>0.4341970637815544</v>
      </c>
      <c r="AW59" s="24" t="n">
        <v>0.4736081765382157</v>
      </c>
      <c r="AX59" s="24" t="n">
        <v>0.2378954986103552</v>
      </c>
    </row>
    <row r="60">
      <c r="B60" s="23" t="inlineStr">
        <is>
          <t>Strongly agree</t>
        </is>
      </c>
      <c r="C60" s="24" t="n">
        <v>0.2946680751021886</v>
      </c>
      <c r="D60" s="24" t="n">
        <v>0.3340421363338733</v>
      </c>
      <c r="E60" s="24" t="n">
        <v>0.2570363687828913</v>
      </c>
      <c r="G60" s="24" t="n">
        <v>0.1696814988235712</v>
      </c>
      <c r="H60" s="24" t="n">
        <v>0.2749243740453687</v>
      </c>
      <c r="I60" s="24" t="n">
        <v>0.2647862762692494</v>
      </c>
      <c r="J60" s="24" t="n">
        <v>0.3040507216907347</v>
      </c>
      <c r="K60" s="24" t="n">
        <v>0.3587396087079289</v>
      </c>
      <c r="L60" s="24" t="n">
        <v>0.3666638030190398</v>
      </c>
      <c r="N60" s="24" t="n">
        <v>0.3337640888170454</v>
      </c>
      <c r="O60" s="24" t="n">
        <v>0.2379189405374154</v>
      </c>
      <c r="P60" s="24" t="n">
        <v>0.2694542154060899</v>
      </c>
      <c r="Q60" s="24" t="n">
        <v>0.251892876007237</v>
      </c>
      <c r="R60" s="24" t="n">
        <v>0.3617118096732023</v>
      </c>
      <c r="S60" s="24" t="n">
        <v>0.2561912531600425</v>
      </c>
      <c r="T60" s="24" t="n">
        <v>0.305013267264002</v>
      </c>
      <c r="U60" s="24" t="n">
        <v>0.2987622412950622</v>
      </c>
      <c r="V60" s="24" t="n">
        <v>0.3100907770385944</v>
      </c>
      <c r="W60" s="24" t="n">
        <v>0.316835617913248</v>
      </c>
      <c r="Y60" s="24" t="n">
        <v>0.3131900226931584</v>
      </c>
      <c r="Z60" s="24" t="n">
        <v>0.2782689284600325</v>
      </c>
      <c r="AA60" s="24" t="n">
        <v>0.2996467511270516</v>
      </c>
      <c r="AB60" s="24" t="n">
        <v>0.2873054510166195</v>
      </c>
      <c r="AD60" s="24" t="n">
        <v>0.379129594486124</v>
      </c>
      <c r="AE60" s="24" t="n">
        <v>0.2707312487779571</v>
      </c>
      <c r="AF60" s="24" t="n">
        <v>0.2698610367113909</v>
      </c>
      <c r="AG60" s="24" t="n">
        <v>0.1672244665605454</v>
      </c>
      <c r="AH60" s="24" t="n">
        <v>0.4230583937238135</v>
      </c>
      <c r="AI60" s="24" t="n">
        <v>0.1542295269854435</v>
      </c>
      <c r="AJ60" s="24" t="n">
        <v>0.2328014569120112</v>
      </c>
      <c r="AL60" s="24" t="n">
        <v>0.3455205185757862</v>
      </c>
      <c r="AM60" s="24" t="n">
        <v>0.2714261249843353</v>
      </c>
      <c r="AN60" s="24" t="n">
        <v>0.2472352279605367</v>
      </c>
      <c r="AO60" s="24" t="n">
        <v>0.1710010522423245</v>
      </c>
      <c r="AP60" s="24" t="n">
        <v>0.401050774723236</v>
      </c>
      <c r="AQ60" s="24" t="n">
        <v>0.2150558915472273</v>
      </c>
      <c r="AR60" s="24" t="n">
        <v>0.2171842733463925</v>
      </c>
      <c r="AS60" s="24" t="n">
        <v>0.3671519598420773</v>
      </c>
      <c r="AU60" s="24" t="n">
        <v>0.1050245839595876</v>
      </c>
      <c r="AV60" s="24" t="n">
        <v>0.5056774816305502</v>
      </c>
      <c r="AW60" s="24" t="n">
        <v>0.3806431114409687</v>
      </c>
      <c r="AX60" s="24" t="n">
        <v>0.01024951821354622</v>
      </c>
    </row>
    <row r="61">
      <c r="B61" s="23" t="inlineStr">
        <is>
          <t>Don't know</t>
        </is>
      </c>
      <c r="C61" s="24" t="n">
        <v>0.0004254846555594522</v>
      </c>
      <c r="D61" s="24" t="n">
        <v>0</v>
      </c>
      <c r="E61" s="24" t="n">
        <v>0.0008429787326311193</v>
      </c>
      <c r="G61" s="24" t="n">
        <v>0</v>
      </c>
      <c r="H61" s="24" t="n">
        <v>0</v>
      </c>
      <c r="I61" s="24" t="n">
        <v>0</v>
      </c>
      <c r="J61" s="24" t="n">
        <v>0</v>
      </c>
      <c r="K61" s="24" t="n">
        <v>0.00301917844738536</v>
      </c>
      <c r="L61" s="24" t="n">
        <v>0</v>
      </c>
      <c r="N61" s="24" t="n">
        <v>0</v>
      </c>
      <c r="O61" s="24" t="n">
        <v>0</v>
      </c>
      <c r="P61" s="24" t="n">
        <v>0</v>
      </c>
      <c r="Q61" s="24" t="n">
        <v>0</v>
      </c>
      <c r="R61" s="24" t="n">
        <v>0</v>
      </c>
      <c r="S61" s="24" t="n">
        <v>0.004157929968508285</v>
      </c>
      <c r="T61" s="24" t="n">
        <v>0</v>
      </c>
      <c r="U61" s="24" t="n">
        <v>0</v>
      </c>
      <c r="V61" s="24" t="n">
        <v>0</v>
      </c>
      <c r="W61" s="24" t="n">
        <v>0</v>
      </c>
      <c r="Y61" s="24" t="n">
        <v>0</v>
      </c>
      <c r="Z61" s="24" t="n">
        <v>0</v>
      </c>
      <c r="AA61" s="24" t="n">
        <v>0</v>
      </c>
      <c r="AB61" s="24" t="n">
        <v>0.00170108765292669</v>
      </c>
      <c r="AD61" s="24" t="n">
        <v>0</v>
      </c>
      <c r="AE61" s="24" t="n">
        <v>0</v>
      </c>
      <c r="AF61" s="24" t="n">
        <v>0</v>
      </c>
      <c r="AG61" s="24" t="n">
        <v>0</v>
      </c>
      <c r="AH61" s="24" t="n">
        <v>0</v>
      </c>
      <c r="AI61" s="24" t="n">
        <v>0.02003175395122548</v>
      </c>
      <c r="AJ61" s="24" t="n">
        <v>0</v>
      </c>
      <c r="AL61" s="24" t="n">
        <v>0</v>
      </c>
      <c r="AM61" s="24" t="n">
        <v>0</v>
      </c>
      <c r="AN61" s="24" t="n">
        <v>0</v>
      </c>
      <c r="AO61" s="24" t="n">
        <v>0</v>
      </c>
      <c r="AP61" s="24" t="n">
        <v>0</v>
      </c>
      <c r="AQ61" s="24" t="n">
        <v>0</v>
      </c>
      <c r="AR61" s="24" t="n">
        <v>0.004855972676975057</v>
      </c>
      <c r="AS61" s="24" t="n">
        <v>0</v>
      </c>
      <c r="AU61" s="24" t="n">
        <v>0</v>
      </c>
      <c r="AV61" s="24" t="n">
        <v>0</v>
      </c>
      <c r="AW61" s="24" t="n">
        <v>0.001220982777725722</v>
      </c>
      <c r="AX61" s="24" t="n">
        <v>0</v>
      </c>
    </row>
    <row r="63">
      <c r="B63" s="20" t="inlineStr">
        <is>
          <t>To what extent do you agree with the following statements? If you are unsure, please select 'Neither agree nor disagree'.: Poverty and inequality are the main drivers of criminal behaviour</t>
        </is>
      </c>
    </row>
    <row r="64">
      <c r="B64" s="21" t="inlineStr">
        <is>
          <t>BASE: All Respondents</t>
        </is>
      </c>
    </row>
    <row r="65">
      <c r="B65" s="16" t="inlineStr">
        <is>
          <t>Unweighted</t>
        </is>
      </c>
      <c r="C65" s="22" t="n">
        <v>1999</v>
      </c>
      <c r="D65" s="22" t="n">
        <v>936</v>
      </c>
      <c r="E65" s="22" t="n">
        <v>1056</v>
      </c>
      <c r="G65" s="22" t="n">
        <v>282</v>
      </c>
      <c r="H65" s="22" t="n">
        <v>355</v>
      </c>
      <c r="I65" s="22" t="n">
        <v>333</v>
      </c>
      <c r="J65" s="22" t="n">
        <v>313</v>
      </c>
      <c r="K65" s="22" t="n">
        <v>283</v>
      </c>
      <c r="L65" s="22" t="n">
        <v>433</v>
      </c>
      <c r="N65" s="22" t="n">
        <v>103</v>
      </c>
      <c r="O65" s="22" t="n">
        <v>103</v>
      </c>
      <c r="P65" s="22" t="n">
        <v>259</v>
      </c>
      <c r="Q65" s="22" t="n">
        <v>192</v>
      </c>
      <c r="R65" s="22" t="n">
        <v>162</v>
      </c>
      <c r="S65" s="22" t="n">
        <v>220</v>
      </c>
      <c r="T65" s="22" t="n">
        <v>220</v>
      </c>
      <c r="U65" s="22" t="n">
        <v>302</v>
      </c>
      <c r="V65" s="22" t="n">
        <v>270</v>
      </c>
      <c r="W65" s="22" t="n">
        <v>168</v>
      </c>
      <c r="Y65" s="22" t="n">
        <v>568</v>
      </c>
      <c r="Z65" s="22" t="n">
        <v>481</v>
      </c>
      <c r="AA65" s="22" t="n">
        <v>459</v>
      </c>
      <c r="AB65" s="22" t="n">
        <v>474</v>
      </c>
      <c r="AD65" s="22" t="n">
        <v>355</v>
      </c>
      <c r="AE65" s="22" t="n">
        <v>640</v>
      </c>
      <c r="AF65" s="22" t="n">
        <v>155</v>
      </c>
      <c r="AG65" s="22" t="n">
        <v>118</v>
      </c>
      <c r="AH65" s="22" t="n">
        <v>274</v>
      </c>
      <c r="AI65" s="22" t="n">
        <v>42</v>
      </c>
      <c r="AJ65" s="22" t="n">
        <v>415</v>
      </c>
      <c r="AL65" s="22" t="n">
        <v>299</v>
      </c>
      <c r="AM65" s="22" t="n">
        <v>422</v>
      </c>
      <c r="AN65" s="22" t="n">
        <v>182</v>
      </c>
      <c r="AO65" s="22" t="n">
        <v>220</v>
      </c>
      <c r="AP65" s="22" t="n">
        <v>458</v>
      </c>
      <c r="AQ65" s="22" t="n">
        <v>159</v>
      </c>
      <c r="AR65" s="22" t="n">
        <v>174</v>
      </c>
      <c r="AS65" s="22" t="n">
        <v>85</v>
      </c>
      <c r="AU65" s="22" t="n">
        <v>423</v>
      </c>
      <c r="AV65" s="22" t="n">
        <v>543</v>
      </c>
      <c r="AW65" s="22" t="n">
        <v>701</v>
      </c>
      <c r="AX65" s="22" t="n">
        <v>332</v>
      </c>
    </row>
    <row r="66">
      <c r="B66" s="18" t="inlineStr">
        <is>
          <t>Weighted</t>
        </is>
      </c>
      <c r="C66" s="22" t="n">
        <v>1999</v>
      </c>
      <c r="D66" s="22" t="n">
        <v>987</v>
      </c>
      <c r="E66" s="22" t="n">
        <v>1009</v>
      </c>
      <c r="G66" s="22" t="n">
        <v>277</v>
      </c>
      <c r="H66" s="22" t="n">
        <v>341</v>
      </c>
      <c r="I66" s="22" t="n">
        <v>340</v>
      </c>
      <c r="J66" s="22" t="n">
        <v>341</v>
      </c>
      <c r="K66" s="22" t="n">
        <v>282</v>
      </c>
      <c r="L66" s="22" t="n">
        <v>420</v>
      </c>
      <c r="N66" s="22" t="n">
        <v>114</v>
      </c>
      <c r="O66" s="22" t="n">
        <v>91</v>
      </c>
      <c r="P66" s="22" t="n">
        <v>250</v>
      </c>
      <c r="Q66" s="22" t="n">
        <v>182</v>
      </c>
      <c r="R66" s="22" t="n">
        <v>159</v>
      </c>
      <c r="S66" s="22" t="n">
        <v>205</v>
      </c>
      <c r="T66" s="22" t="n">
        <v>205</v>
      </c>
      <c r="U66" s="22" t="n">
        <v>317</v>
      </c>
      <c r="V66" s="22" t="n">
        <v>295</v>
      </c>
      <c r="W66" s="22" t="n">
        <v>182</v>
      </c>
      <c r="Y66" s="22" t="n">
        <v>540</v>
      </c>
      <c r="Z66" s="22" t="n">
        <v>519</v>
      </c>
      <c r="AA66" s="22" t="n">
        <v>440</v>
      </c>
      <c r="AB66" s="22" t="n">
        <v>500</v>
      </c>
      <c r="AD66" s="22" t="n">
        <v>350</v>
      </c>
      <c r="AE66" s="22" t="n">
        <v>639</v>
      </c>
      <c r="AF66" s="22" t="n">
        <v>159</v>
      </c>
      <c r="AG66" s="22" t="n">
        <v>114</v>
      </c>
      <c r="AH66" s="22" t="n">
        <v>280</v>
      </c>
      <c r="AI66" s="22" t="n">
        <v>42</v>
      </c>
      <c r="AJ66" s="22" t="n">
        <v>416</v>
      </c>
      <c r="AL66" s="22" t="n">
        <v>296</v>
      </c>
      <c r="AM66" s="22" t="n">
        <v>417</v>
      </c>
      <c r="AN66" s="22" t="n">
        <v>184</v>
      </c>
      <c r="AO66" s="22" t="n">
        <v>215</v>
      </c>
      <c r="AP66" s="22" t="n">
        <v>465</v>
      </c>
      <c r="AQ66" s="22" t="n">
        <v>157</v>
      </c>
      <c r="AR66" s="22" t="n">
        <v>175</v>
      </c>
      <c r="AS66" s="22" t="n">
        <v>90</v>
      </c>
      <c r="AU66" s="22" t="n">
        <v>421</v>
      </c>
      <c r="AV66" s="22" t="n">
        <v>546</v>
      </c>
      <c r="AW66" s="22" t="n">
        <v>697</v>
      </c>
      <c r="AX66" s="22" t="n">
        <v>335</v>
      </c>
    </row>
    <row r="67">
      <c r="B67" s="23" t="inlineStr">
        <is>
          <t>Strongly disagree</t>
        </is>
      </c>
      <c r="C67" s="24" t="n">
        <v>0.07122920513289673</v>
      </c>
      <c r="D67" s="24" t="n">
        <v>0.08080768766941272</v>
      </c>
      <c r="E67" s="24" t="n">
        <v>0.06207321912621037</v>
      </c>
      <c r="G67" s="24" t="n">
        <v>0.05414795040924049</v>
      </c>
      <c r="H67" s="24" t="n">
        <v>0.05900777306026408</v>
      </c>
      <c r="I67" s="24" t="n">
        <v>0.05814757793013006</v>
      </c>
      <c r="J67" s="24" t="n">
        <v>0.07330876993721795</v>
      </c>
      <c r="K67" s="24" t="n">
        <v>0.08340172836576046</v>
      </c>
      <c r="L67" s="24" t="n">
        <v>0.09315014062696099</v>
      </c>
      <c r="N67" s="24" t="n">
        <v>0.08605312899807847</v>
      </c>
      <c r="O67" s="24" t="n">
        <v>0.06794421824626297</v>
      </c>
      <c r="P67" s="24" t="n">
        <v>0.07148934646687043</v>
      </c>
      <c r="Q67" s="24" t="n">
        <v>0.05737120929569569</v>
      </c>
      <c r="R67" s="24" t="n">
        <v>0.08453281773663232</v>
      </c>
      <c r="S67" s="24" t="n">
        <v>0.06474491391593787</v>
      </c>
      <c r="T67" s="24" t="n">
        <v>0.06838478866911668</v>
      </c>
      <c r="U67" s="24" t="n">
        <v>0.07670922445962694</v>
      </c>
      <c r="V67" s="24" t="n">
        <v>0.07296722981656799</v>
      </c>
      <c r="W67" s="24" t="n">
        <v>0.06358111336509077</v>
      </c>
      <c r="Y67" s="24" t="n">
        <v>0.07911595670691303</v>
      </c>
      <c r="Z67" s="24" t="n">
        <v>0.06940453221632836</v>
      </c>
      <c r="AA67" s="24" t="n">
        <v>0.06449938484193518</v>
      </c>
      <c r="AB67" s="24" t="n">
        <v>0.07052776577640324</v>
      </c>
      <c r="AD67" s="24" t="n">
        <v>0.09295282521300366</v>
      </c>
      <c r="AE67" s="24" t="n">
        <v>0.05923044657091442</v>
      </c>
      <c r="AF67" s="24" t="n">
        <v>0.07024616111296268</v>
      </c>
      <c r="AG67" s="24" t="n">
        <v>0.04651813158200317</v>
      </c>
      <c r="AH67" s="24" t="n">
        <v>0.132847040386567</v>
      </c>
      <c r="AI67" s="24" t="n">
        <v>0.0259219246771823</v>
      </c>
      <c r="AJ67" s="24" t="n">
        <v>0.04171112260306221</v>
      </c>
      <c r="AL67" s="24" t="n">
        <v>0.09717984557418806</v>
      </c>
      <c r="AM67" s="24" t="n">
        <v>0.05199862269238983</v>
      </c>
      <c r="AN67" s="24" t="n">
        <v>0.06916960503732753</v>
      </c>
      <c r="AO67" s="24" t="n">
        <v>0.03967946565140679</v>
      </c>
      <c r="AP67" s="24" t="n">
        <v>0.1021386782705641</v>
      </c>
      <c r="AQ67" s="24" t="n">
        <v>0.03000987321659868</v>
      </c>
      <c r="AR67" s="24" t="n">
        <v>0.03807967271733586</v>
      </c>
      <c r="AS67" s="24" t="n">
        <v>0.1311387941450868</v>
      </c>
      <c r="AU67" s="24" t="n">
        <v>0.006868858641717137</v>
      </c>
      <c r="AV67" s="24" t="n">
        <v>0.2101997752552378</v>
      </c>
      <c r="AW67" s="24" t="n">
        <v>0.006984532788294344</v>
      </c>
      <c r="AX67" s="24" t="n">
        <v>0.059177324208202</v>
      </c>
    </row>
    <row r="68">
      <c r="B68" s="23" t="inlineStr">
        <is>
          <t>Somewhat disagree</t>
        </is>
      </c>
      <c r="C68" s="24" t="n">
        <v>0.1646983385387683</v>
      </c>
      <c r="D68" s="24" t="n">
        <v>0.1716159215146129</v>
      </c>
      <c r="E68" s="24" t="n">
        <v>0.1580238824365929</v>
      </c>
      <c r="G68" s="24" t="n">
        <v>0.09966880367768825</v>
      </c>
      <c r="H68" s="24" t="n">
        <v>0.1188374957840069</v>
      </c>
      <c r="I68" s="24" t="n">
        <v>0.1298411611952948</v>
      </c>
      <c r="J68" s="24" t="n">
        <v>0.1459608065775716</v>
      </c>
      <c r="K68" s="24" t="n">
        <v>0.1907378098534458</v>
      </c>
      <c r="L68" s="24" t="n">
        <v>0.2707757424115461</v>
      </c>
      <c r="N68" s="24" t="n">
        <v>0.1874002356591336</v>
      </c>
      <c r="O68" s="24" t="n">
        <v>0.1111430770577487</v>
      </c>
      <c r="P68" s="24" t="n">
        <v>0.1767351552024047</v>
      </c>
      <c r="Q68" s="24" t="n">
        <v>0.1634075016525178</v>
      </c>
      <c r="R68" s="24" t="n">
        <v>0.1736509215722423</v>
      </c>
      <c r="S68" s="24" t="n">
        <v>0.1368369556501434</v>
      </c>
      <c r="T68" s="24" t="n">
        <v>0.173708722400274</v>
      </c>
      <c r="U68" s="24" t="n">
        <v>0.152151529372116</v>
      </c>
      <c r="V68" s="24" t="n">
        <v>0.1919886336220929</v>
      </c>
      <c r="W68" s="24" t="n">
        <v>0.152933128922509</v>
      </c>
      <c r="Y68" s="24" t="n">
        <v>0.1449584031198104</v>
      </c>
      <c r="Z68" s="24" t="n">
        <v>0.185584941874383</v>
      </c>
      <c r="AA68" s="24" t="n">
        <v>0.1593727093628061</v>
      </c>
      <c r="AB68" s="24" t="n">
        <v>0.1690237282037215</v>
      </c>
      <c r="AD68" s="24" t="n">
        <v>0.2110383933433565</v>
      </c>
      <c r="AE68" s="24" t="n">
        <v>0.129060243236225</v>
      </c>
      <c r="AF68" s="24" t="n">
        <v>0.176759576888678</v>
      </c>
      <c r="AG68" s="24" t="n">
        <v>0.08772220766039239</v>
      </c>
      <c r="AH68" s="24" t="n">
        <v>0.1848838646037082</v>
      </c>
      <c r="AI68" s="24" t="n">
        <v>0.1883085620685668</v>
      </c>
      <c r="AJ68" s="24" t="n">
        <v>0.1810100507443923</v>
      </c>
      <c r="AL68" s="24" t="n">
        <v>0.2138766688872381</v>
      </c>
      <c r="AM68" s="24" t="n">
        <v>0.108263586068428</v>
      </c>
      <c r="AN68" s="24" t="n">
        <v>0.1185219930213671</v>
      </c>
      <c r="AO68" s="24" t="n">
        <v>0.103177064804294</v>
      </c>
      <c r="AP68" s="24" t="n">
        <v>0.2260417005252107</v>
      </c>
      <c r="AQ68" s="24" t="n">
        <v>0.1567207007100957</v>
      </c>
      <c r="AR68" s="24" t="n">
        <v>0.2021398071838574</v>
      </c>
      <c r="AS68" s="24" t="n">
        <v>0.1298895168396332</v>
      </c>
      <c r="AU68" s="24" t="n">
        <v>0.06935733195735773</v>
      </c>
      <c r="AV68" s="24" t="n">
        <v>0.3888957438678177</v>
      </c>
      <c r="AW68" s="24" t="n">
        <v>0.03735538904592636</v>
      </c>
      <c r="AX68" s="24" t="n">
        <v>0.1838730235147094</v>
      </c>
    </row>
    <row r="69">
      <c r="B69" s="23" t="inlineStr">
        <is>
          <t>Neither agree nor disagree</t>
        </is>
      </c>
      <c r="C69" s="24" t="n">
        <v>0.2574131293974241</v>
      </c>
      <c r="D69" s="24" t="n">
        <v>0.245962231965892</v>
      </c>
      <c r="E69" s="24" t="n">
        <v>0.2676436998183843</v>
      </c>
      <c r="G69" s="24" t="n">
        <v>0.2615251219518633</v>
      </c>
      <c r="H69" s="24" t="n">
        <v>0.1827517621160118</v>
      </c>
      <c r="I69" s="24" t="n">
        <v>0.2859896094047411</v>
      </c>
      <c r="J69" s="24" t="n">
        <v>0.2277644306560504</v>
      </c>
      <c r="K69" s="24" t="n">
        <v>0.2741316765015235</v>
      </c>
      <c r="L69" s="24" t="n">
        <v>0.3050753544300714</v>
      </c>
      <c r="N69" s="24" t="n">
        <v>0.2578154063377314</v>
      </c>
      <c r="O69" s="24" t="n">
        <v>0.2719736700348745</v>
      </c>
      <c r="P69" s="24" t="n">
        <v>0.2058759624701416</v>
      </c>
      <c r="Q69" s="24" t="n">
        <v>0.3426828162748484</v>
      </c>
      <c r="R69" s="24" t="n">
        <v>0.2653751031967487</v>
      </c>
      <c r="S69" s="24" t="n">
        <v>0.2800953099101219</v>
      </c>
      <c r="T69" s="24" t="n">
        <v>0.2552838048778253</v>
      </c>
      <c r="U69" s="24" t="n">
        <v>0.2444393960990404</v>
      </c>
      <c r="V69" s="24" t="n">
        <v>0.2464555269584886</v>
      </c>
      <c r="W69" s="24" t="n">
        <v>0.2458156975979679</v>
      </c>
      <c r="Y69" s="24" t="n">
        <v>0.2340414627225252</v>
      </c>
      <c r="Z69" s="24" t="n">
        <v>0.2591206881507251</v>
      </c>
      <c r="AA69" s="24" t="n">
        <v>0.2680220363568734</v>
      </c>
      <c r="AB69" s="24" t="n">
        <v>0.2715462452960729</v>
      </c>
      <c r="AD69" s="24" t="n">
        <v>0.2796931065027526</v>
      </c>
      <c r="AE69" s="24" t="n">
        <v>0.2059805646340495</v>
      </c>
      <c r="AF69" s="24" t="n">
        <v>0.2502814606318224</v>
      </c>
      <c r="AG69" s="24" t="n">
        <v>0.2279680282408961</v>
      </c>
      <c r="AH69" s="24" t="n">
        <v>0.2891842933312785</v>
      </c>
      <c r="AI69" s="24" t="n">
        <v>0.4580340049612389</v>
      </c>
      <c r="AJ69" s="24" t="n">
        <v>0.2866320006847134</v>
      </c>
      <c r="AL69" s="24" t="n">
        <v>0.2352690035822027</v>
      </c>
      <c r="AM69" s="24" t="n">
        <v>0.2303892253289487</v>
      </c>
      <c r="AN69" s="24" t="n">
        <v>0.2316129073993025</v>
      </c>
      <c r="AO69" s="24" t="n">
        <v>0.1767737739749669</v>
      </c>
      <c r="AP69" s="24" t="n">
        <v>0.2826670473910883</v>
      </c>
      <c r="AQ69" s="24" t="n">
        <v>0.3420821851609222</v>
      </c>
      <c r="AR69" s="24" t="n">
        <v>0.3013192717284339</v>
      </c>
      <c r="AS69" s="24" t="n">
        <v>0.336532903420124</v>
      </c>
      <c r="AU69" s="24" t="n">
        <v>0.1945169981481969</v>
      </c>
      <c r="AV69" s="24" t="n">
        <v>0.2754862469696154</v>
      </c>
      <c r="AW69" s="24" t="n">
        <v>0.1750074661910604</v>
      </c>
      <c r="AX69" s="24" t="n">
        <v>0.4784945025526411</v>
      </c>
    </row>
    <row r="70">
      <c r="B70" s="23" t="inlineStr">
        <is>
          <t>Somewhat agree</t>
        </is>
      </c>
      <c r="C70" s="24" t="n">
        <v>0.3764222107488656</v>
      </c>
      <c r="D70" s="24" t="n">
        <v>0.3564846188289073</v>
      </c>
      <c r="E70" s="24" t="n">
        <v>0.3961990973535257</v>
      </c>
      <c r="G70" s="24" t="n">
        <v>0.4184229579378974</v>
      </c>
      <c r="H70" s="24" t="n">
        <v>0.4210653170604079</v>
      </c>
      <c r="I70" s="24" t="n">
        <v>0.3440770098443903</v>
      </c>
      <c r="J70" s="24" t="n">
        <v>0.4386934480905748</v>
      </c>
      <c r="K70" s="24" t="n">
        <v>0.3768575681834228</v>
      </c>
      <c r="L70" s="24" t="n">
        <v>0.28781101579666</v>
      </c>
      <c r="N70" s="24" t="n">
        <v>0.3824376190168354</v>
      </c>
      <c r="O70" s="24" t="n">
        <v>0.4283839166422921</v>
      </c>
      <c r="P70" s="24" t="n">
        <v>0.3715024607747395</v>
      </c>
      <c r="Q70" s="24" t="n">
        <v>0.330769696548298</v>
      </c>
      <c r="R70" s="24" t="n">
        <v>0.3464956115217524</v>
      </c>
      <c r="S70" s="24" t="n">
        <v>0.373928116110865</v>
      </c>
      <c r="T70" s="24" t="n">
        <v>0.3690868163719676</v>
      </c>
      <c r="U70" s="24" t="n">
        <v>0.3796190118941105</v>
      </c>
      <c r="V70" s="24" t="n">
        <v>0.3819168890656781</v>
      </c>
      <c r="W70" s="24" t="n">
        <v>0.4218395833051333</v>
      </c>
      <c r="Y70" s="24" t="n">
        <v>0.3955692638802212</v>
      </c>
      <c r="Z70" s="24" t="n">
        <v>0.3522130129104094</v>
      </c>
      <c r="AA70" s="24" t="n">
        <v>0.4025818991798075</v>
      </c>
      <c r="AB70" s="24" t="n">
        <v>0.3578520149040902</v>
      </c>
      <c r="AD70" s="24" t="n">
        <v>0.3085899404062045</v>
      </c>
      <c r="AE70" s="24" t="n">
        <v>0.4366547794246115</v>
      </c>
      <c r="AF70" s="24" t="n">
        <v>0.4113364740919542</v>
      </c>
      <c r="AG70" s="24" t="n">
        <v>0.4112388994750096</v>
      </c>
      <c r="AH70" s="24" t="n">
        <v>0.3100519018136015</v>
      </c>
      <c r="AI70" s="24" t="n">
        <v>0.1777130608553603</v>
      </c>
      <c r="AJ70" s="24" t="n">
        <v>0.3830126110412886</v>
      </c>
      <c r="AL70" s="24" t="n">
        <v>0.3636844398138595</v>
      </c>
      <c r="AM70" s="24" t="n">
        <v>0.4402952832451867</v>
      </c>
      <c r="AN70" s="24" t="n">
        <v>0.4334862149440092</v>
      </c>
      <c r="AO70" s="24" t="n">
        <v>0.4370789336231273</v>
      </c>
      <c r="AP70" s="24" t="n">
        <v>0.3067577658648533</v>
      </c>
      <c r="AQ70" s="24" t="n">
        <v>0.3611261951395056</v>
      </c>
      <c r="AR70" s="24" t="n">
        <v>0.3323127711282681</v>
      </c>
      <c r="AS70" s="24" t="n">
        <v>0.3335958278106036</v>
      </c>
      <c r="AU70" s="24" t="n">
        <v>0.5263362017104201</v>
      </c>
      <c r="AV70" s="24" t="n">
        <v>0.1162831156501667</v>
      </c>
      <c r="AW70" s="24" t="n">
        <v>0.5501523929377822</v>
      </c>
      <c r="AX70" s="24" t="n">
        <v>0.2507112453455765</v>
      </c>
    </row>
    <row r="71">
      <c r="B71" s="23" t="inlineStr">
        <is>
          <t>Strongly agree</t>
        </is>
      </c>
      <c r="C71" s="24" t="n">
        <v>0.1287278603633576</v>
      </c>
      <c r="D71" s="24" t="n">
        <v>0.1440813410304301</v>
      </c>
      <c r="E71" s="24" t="n">
        <v>0.1140953001778567</v>
      </c>
      <c r="G71" s="24" t="n">
        <v>0.1662351660233106</v>
      </c>
      <c r="H71" s="24" t="n">
        <v>0.2183376519793093</v>
      </c>
      <c r="I71" s="24" t="n">
        <v>0.1819446416254438</v>
      </c>
      <c r="J71" s="24" t="n">
        <v>0.1142725447385853</v>
      </c>
      <c r="K71" s="24" t="n">
        <v>0.06817962646417752</v>
      </c>
      <c r="L71" s="24" t="n">
        <v>0.04049003111935615</v>
      </c>
      <c r="N71" s="24" t="n">
        <v>0.08629360998822097</v>
      </c>
      <c r="O71" s="24" t="n">
        <v>0.1205551180188218</v>
      </c>
      <c r="P71" s="24" t="n">
        <v>0.1743970750858438</v>
      </c>
      <c r="Q71" s="24" t="n">
        <v>0.1000790373719108</v>
      </c>
      <c r="R71" s="24" t="n">
        <v>0.1299455459726245</v>
      </c>
      <c r="S71" s="24" t="n">
        <v>0.1402367744444235</v>
      </c>
      <c r="T71" s="24" t="n">
        <v>0.1335358676808164</v>
      </c>
      <c r="U71" s="24" t="n">
        <v>0.1470808381751062</v>
      </c>
      <c r="V71" s="24" t="n">
        <v>0.1066717205371725</v>
      </c>
      <c r="W71" s="24" t="n">
        <v>0.1096055077850704</v>
      </c>
      <c r="Y71" s="24" t="n">
        <v>0.14631491357053</v>
      </c>
      <c r="Z71" s="24" t="n">
        <v>0.1295025309077047</v>
      </c>
      <c r="AA71" s="24" t="n">
        <v>0.1055239702585778</v>
      </c>
      <c r="AB71" s="24" t="n">
        <v>0.1293491581667855</v>
      </c>
      <c r="AD71" s="24" t="n">
        <v>0.1077257345346829</v>
      </c>
      <c r="AE71" s="24" t="n">
        <v>0.167301664071418</v>
      </c>
      <c r="AF71" s="24" t="n">
        <v>0.09137632727458271</v>
      </c>
      <c r="AG71" s="24" t="n">
        <v>0.2265527330416986</v>
      </c>
      <c r="AH71" s="24" t="n">
        <v>0.08303289986484463</v>
      </c>
      <c r="AI71" s="24" t="n">
        <v>0.1299906934864263</v>
      </c>
      <c r="AJ71" s="24" t="n">
        <v>0.1051450570948322</v>
      </c>
      <c r="AL71" s="24" t="n">
        <v>0.08999004214251154</v>
      </c>
      <c r="AM71" s="24" t="n">
        <v>0.1663391198149699</v>
      </c>
      <c r="AN71" s="24" t="n">
        <v>0.1472092795979938</v>
      </c>
      <c r="AO71" s="24" t="n">
        <v>0.2432907619462051</v>
      </c>
      <c r="AP71" s="24" t="n">
        <v>0.08016954889686036</v>
      </c>
      <c r="AQ71" s="24" t="n">
        <v>0.1100610457728778</v>
      </c>
      <c r="AR71" s="24" t="n">
        <v>0.1212925045651299</v>
      </c>
      <c r="AS71" s="24" t="n">
        <v>0.06884295778455238</v>
      </c>
      <c r="AU71" s="24" t="n">
        <v>0.2029206095423082</v>
      </c>
      <c r="AV71" s="24" t="n">
        <v>0.007240999060861437</v>
      </c>
      <c r="AW71" s="24" t="n">
        <v>0.2276543722835778</v>
      </c>
      <c r="AX71" s="24" t="n">
        <v>0.02774390437887109</v>
      </c>
    </row>
    <row r="72">
      <c r="B72" s="23" t="inlineStr">
        <is>
          <t>Don't know</t>
        </is>
      </c>
      <c r="C72" s="24" t="n">
        <v>0.001509255818687632</v>
      </c>
      <c r="D72" s="24" t="n">
        <v>0.001048198990744979</v>
      </c>
      <c r="E72" s="24" t="n">
        <v>0.001964801087430136</v>
      </c>
      <c r="G72" s="24" t="n">
        <v>0</v>
      </c>
      <c r="H72" s="24" t="n">
        <v>0</v>
      </c>
      <c r="I72" s="24" t="n">
        <v>0</v>
      </c>
      <c r="J72" s="24" t="n">
        <v>0</v>
      </c>
      <c r="K72" s="24" t="n">
        <v>0.006691590631669781</v>
      </c>
      <c r="L72" s="24" t="n">
        <v>0.002697715615405193</v>
      </c>
      <c r="N72" s="24" t="n">
        <v>0</v>
      </c>
      <c r="O72" s="24" t="n">
        <v>0</v>
      </c>
      <c r="P72" s="24" t="n">
        <v>0</v>
      </c>
      <c r="Q72" s="24" t="n">
        <v>0.005689738856729344</v>
      </c>
      <c r="R72" s="24" t="n">
        <v>0</v>
      </c>
      <c r="S72" s="24" t="n">
        <v>0.004157929968508285</v>
      </c>
      <c r="T72" s="24" t="n">
        <v>0</v>
      </c>
      <c r="U72" s="24" t="n">
        <v>0</v>
      </c>
      <c r="V72" s="24" t="n">
        <v>0</v>
      </c>
      <c r="W72" s="24" t="n">
        <v>0.006224969024228806</v>
      </c>
      <c r="Y72" s="24" t="n">
        <v>0</v>
      </c>
      <c r="Z72" s="24" t="n">
        <v>0.004174293940449385</v>
      </c>
      <c r="AA72" s="24" t="n">
        <v>0</v>
      </c>
      <c r="AB72" s="24" t="n">
        <v>0.00170108765292669</v>
      </c>
      <c r="AD72" s="24" t="n">
        <v>0</v>
      </c>
      <c r="AE72" s="24" t="n">
        <v>0.001772302062781531</v>
      </c>
      <c r="AF72" s="24" t="n">
        <v>0</v>
      </c>
      <c r="AG72" s="24" t="n">
        <v>0</v>
      </c>
      <c r="AH72" s="24" t="n">
        <v>0</v>
      </c>
      <c r="AI72" s="24" t="n">
        <v>0.02003175395122548</v>
      </c>
      <c r="AJ72" s="24" t="n">
        <v>0.002489157831711355</v>
      </c>
      <c r="AL72" s="24" t="n">
        <v>0</v>
      </c>
      <c r="AM72" s="24" t="n">
        <v>0.00271416285007677</v>
      </c>
      <c r="AN72" s="24" t="n">
        <v>0</v>
      </c>
      <c r="AO72" s="24" t="n">
        <v>0</v>
      </c>
      <c r="AP72" s="24" t="n">
        <v>0.002225259051423414</v>
      </c>
      <c r="AQ72" s="24" t="n">
        <v>0</v>
      </c>
      <c r="AR72" s="24" t="n">
        <v>0.004855972676975057</v>
      </c>
      <c r="AS72" s="24" t="n">
        <v>0</v>
      </c>
      <c r="AU72" s="24" t="n">
        <v>0</v>
      </c>
      <c r="AV72" s="24" t="n">
        <v>0.001894119196300957</v>
      </c>
      <c r="AW72" s="24" t="n">
        <v>0.002845846753359014</v>
      </c>
      <c r="AX72" s="24" t="n">
        <v>0</v>
      </c>
    </row>
    <row r="74">
      <c r="B74" s="20" t="inlineStr">
        <is>
          <t>To what extent do you agree with the following statements? If you are unsure, please select 'Neither agree nor disagree'.: Ultimately, people are responsible for their own actions, whatever their background or circumstances</t>
        </is>
      </c>
    </row>
    <row r="75">
      <c r="B75" s="21" t="inlineStr">
        <is>
          <t>BASE: All Respondents</t>
        </is>
      </c>
    </row>
    <row r="76">
      <c r="B76" s="16" t="inlineStr">
        <is>
          <t>Unweighted</t>
        </is>
      </c>
      <c r="C76" s="22" t="n">
        <v>1999</v>
      </c>
      <c r="D76" s="22" t="n">
        <v>936</v>
      </c>
      <c r="E76" s="22" t="n">
        <v>1056</v>
      </c>
      <c r="G76" s="22" t="n">
        <v>282</v>
      </c>
      <c r="H76" s="22" t="n">
        <v>355</v>
      </c>
      <c r="I76" s="22" t="n">
        <v>333</v>
      </c>
      <c r="J76" s="22" t="n">
        <v>313</v>
      </c>
      <c r="K76" s="22" t="n">
        <v>283</v>
      </c>
      <c r="L76" s="22" t="n">
        <v>433</v>
      </c>
      <c r="N76" s="22" t="n">
        <v>103</v>
      </c>
      <c r="O76" s="22" t="n">
        <v>103</v>
      </c>
      <c r="P76" s="22" t="n">
        <v>259</v>
      </c>
      <c r="Q76" s="22" t="n">
        <v>192</v>
      </c>
      <c r="R76" s="22" t="n">
        <v>162</v>
      </c>
      <c r="S76" s="22" t="n">
        <v>220</v>
      </c>
      <c r="T76" s="22" t="n">
        <v>220</v>
      </c>
      <c r="U76" s="22" t="n">
        <v>302</v>
      </c>
      <c r="V76" s="22" t="n">
        <v>270</v>
      </c>
      <c r="W76" s="22" t="n">
        <v>168</v>
      </c>
      <c r="Y76" s="22" t="n">
        <v>568</v>
      </c>
      <c r="Z76" s="22" t="n">
        <v>481</v>
      </c>
      <c r="AA76" s="22" t="n">
        <v>459</v>
      </c>
      <c r="AB76" s="22" t="n">
        <v>474</v>
      </c>
      <c r="AD76" s="22" t="n">
        <v>355</v>
      </c>
      <c r="AE76" s="22" t="n">
        <v>640</v>
      </c>
      <c r="AF76" s="22" t="n">
        <v>155</v>
      </c>
      <c r="AG76" s="22" t="n">
        <v>118</v>
      </c>
      <c r="AH76" s="22" t="n">
        <v>274</v>
      </c>
      <c r="AI76" s="22" t="n">
        <v>42</v>
      </c>
      <c r="AJ76" s="22" t="n">
        <v>415</v>
      </c>
      <c r="AL76" s="22" t="n">
        <v>299</v>
      </c>
      <c r="AM76" s="22" t="n">
        <v>422</v>
      </c>
      <c r="AN76" s="22" t="n">
        <v>182</v>
      </c>
      <c r="AO76" s="22" t="n">
        <v>220</v>
      </c>
      <c r="AP76" s="22" t="n">
        <v>458</v>
      </c>
      <c r="AQ76" s="22" t="n">
        <v>159</v>
      </c>
      <c r="AR76" s="22" t="n">
        <v>174</v>
      </c>
      <c r="AS76" s="22" t="n">
        <v>85</v>
      </c>
      <c r="AU76" s="22" t="n">
        <v>423</v>
      </c>
      <c r="AV76" s="22" t="n">
        <v>543</v>
      </c>
      <c r="AW76" s="22" t="n">
        <v>701</v>
      </c>
      <c r="AX76" s="22" t="n">
        <v>332</v>
      </c>
    </row>
    <row r="77">
      <c r="B77" s="18" t="inlineStr">
        <is>
          <t>Weighted</t>
        </is>
      </c>
      <c r="C77" s="22" t="n">
        <v>1999</v>
      </c>
      <c r="D77" s="22" t="n">
        <v>987</v>
      </c>
      <c r="E77" s="22" t="n">
        <v>1009</v>
      </c>
      <c r="G77" s="22" t="n">
        <v>277</v>
      </c>
      <c r="H77" s="22" t="n">
        <v>341</v>
      </c>
      <c r="I77" s="22" t="n">
        <v>340</v>
      </c>
      <c r="J77" s="22" t="n">
        <v>341</v>
      </c>
      <c r="K77" s="22" t="n">
        <v>282</v>
      </c>
      <c r="L77" s="22" t="n">
        <v>420</v>
      </c>
      <c r="N77" s="22" t="n">
        <v>114</v>
      </c>
      <c r="O77" s="22" t="n">
        <v>91</v>
      </c>
      <c r="P77" s="22" t="n">
        <v>250</v>
      </c>
      <c r="Q77" s="22" t="n">
        <v>182</v>
      </c>
      <c r="R77" s="22" t="n">
        <v>159</v>
      </c>
      <c r="S77" s="22" t="n">
        <v>205</v>
      </c>
      <c r="T77" s="22" t="n">
        <v>205</v>
      </c>
      <c r="U77" s="22" t="n">
        <v>317</v>
      </c>
      <c r="V77" s="22" t="n">
        <v>295</v>
      </c>
      <c r="W77" s="22" t="n">
        <v>182</v>
      </c>
      <c r="Y77" s="22" t="n">
        <v>540</v>
      </c>
      <c r="Z77" s="22" t="n">
        <v>519</v>
      </c>
      <c r="AA77" s="22" t="n">
        <v>440</v>
      </c>
      <c r="AB77" s="22" t="n">
        <v>500</v>
      </c>
      <c r="AD77" s="22" t="n">
        <v>350</v>
      </c>
      <c r="AE77" s="22" t="n">
        <v>639</v>
      </c>
      <c r="AF77" s="22" t="n">
        <v>159</v>
      </c>
      <c r="AG77" s="22" t="n">
        <v>114</v>
      </c>
      <c r="AH77" s="22" t="n">
        <v>280</v>
      </c>
      <c r="AI77" s="22" t="n">
        <v>42</v>
      </c>
      <c r="AJ77" s="22" t="n">
        <v>416</v>
      </c>
      <c r="AL77" s="22" t="n">
        <v>296</v>
      </c>
      <c r="AM77" s="22" t="n">
        <v>417</v>
      </c>
      <c r="AN77" s="22" t="n">
        <v>184</v>
      </c>
      <c r="AO77" s="22" t="n">
        <v>215</v>
      </c>
      <c r="AP77" s="22" t="n">
        <v>465</v>
      </c>
      <c r="AQ77" s="22" t="n">
        <v>157</v>
      </c>
      <c r="AR77" s="22" t="n">
        <v>175</v>
      </c>
      <c r="AS77" s="22" t="n">
        <v>90</v>
      </c>
      <c r="AU77" s="22" t="n">
        <v>421</v>
      </c>
      <c r="AV77" s="22" t="n">
        <v>546</v>
      </c>
      <c r="AW77" s="22" t="n">
        <v>697</v>
      </c>
      <c r="AX77" s="22" t="n">
        <v>335</v>
      </c>
    </row>
    <row r="78">
      <c r="B78" s="23" t="inlineStr">
        <is>
          <t>Strongly disagree</t>
        </is>
      </c>
      <c r="C78" s="24" t="n">
        <v>0.03396985878314175</v>
      </c>
      <c r="D78" s="24" t="n">
        <v>0.03695617791108846</v>
      </c>
      <c r="E78" s="24" t="n">
        <v>0.03074412165755458</v>
      </c>
      <c r="G78" s="24" t="n">
        <v>0.05196991608079803</v>
      </c>
      <c r="H78" s="24" t="n">
        <v>0.04487235394826299</v>
      </c>
      <c r="I78" s="24" t="n">
        <v>0.04912468448589986</v>
      </c>
      <c r="J78" s="24" t="n">
        <v>0.02730735391113219</v>
      </c>
      <c r="K78" s="24" t="n">
        <v>0.03301802143121708</v>
      </c>
      <c r="L78" s="24" t="n">
        <v>0.007022171661308072</v>
      </c>
      <c r="N78" s="24" t="n">
        <v>0.03892795622605353</v>
      </c>
      <c r="O78" s="24" t="n">
        <v>0.0279046298446651</v>
      </c>
      <c r="P78" s="24" t="n">
        <v>0.04108651500198269</v>
      </c>
      <c r="Q78" s="24" t="n">
        <v>0.0345273334706763</v>
      </c>
      <c r="R78" s="24" t="n">
        <v>0.03315261295511143</v>
      </c>
      <c r="S78" s="24" t="n">
        <v>0.05100171843497867</v>
      </c>
      <c r="T78" s="24" t="n">
        <v>0.03140174218946364</v>
      </c>
      <c r="U78" s="24" t="n">
        <v>0.03805609389031233</v>
      </c>
      <c r="V78" s="24" t="n">
        <v>0.01653751514233109</v>
      </c>
      <c r="W78" s="24" t="n">
        <v>0.02920634670774249</v>
      </c>
      <c r="Y78" s="24" t="n">
        <v>0.02392351885147105</v>
      </c>
      <c r="Z78" s="24" t="n">
        <v>0.02128322044643017</v>
      </c>
      <c r="AA78" s="24" t="n">
        <v>0.04688418024235778</v>
      </c>
      <c r="AB78" s="24" t="n">
        <v>0.04662403361874262</v>
      </c>
      <c r="AD78" s="24" t="n">
        <v>0.031276694556956</v>
      </c>
      <c r="AE78" s="24" t="n">
        <v>0.01804497730160097</v>
      </c>
      <c r="AF78" s="24" t="n">
        <v>0.03058416733377911</v>
      </c>
      <c r="AG78" s="24" t="n">
        <v>0.03628386173535475</v>
      </c>
      <c r="AH78" s="24" t="n">
        <v>0.04477491787821162</v>
      </c>
      <c r="AI78" s="24" t="n">
        <v>0.0259219246771823</v>
      </c>
      <c r="AJ78" s="24" t="n">
        <v>0.05491346764352956</v>
      </c>
      <c r="AL78" s="24" t="n">
        <v>0.03203318497749279</v>
      </c>
      <c r="AM78" s="24" t="n">
        <v>0.02154537086675361</v>
      </c>
      <c r="AN78" s="24" t="n">
        <v>0.04523528375897199</v>
      </c>
      <c r="AO78" s="24" t="n">
        <v>0.03676424869230666</v>
      </c>
      <c r="AP78" s="24" t="n">
        <v>0.04383160406634708</v>
      </c>
      <c r="AQ78" s="24" t="n">
        <v>0.03199485562310626</v>
      </c>
      <c r="AR78" s="24" t="n">
        <v>0.02668782598934218</v>
      </c>
      <c r="AS78" s="24" t="n">
        <v>0.03489986542572281</v>
      </c>
      <c r="AU78" s="24" t="n">
        <v>0.01449983381193733</v>
      </c>
      <c r="AV78" s="24" t="n">
        <v>0.008069986435255647</v>
      </c>
      <c r="AW78" s="24" t="n">
        <v>0.009993276969252536</v>
      </c>
      <c r="AX78" s="24" t="n">
        <v>0.1505897092826382</v>
      </c>
    </row>
    <row r="79">
      <c r="B79" s="23" t="inlineStr">
        <is>
          <t>Somewhat disagree</t>
        </is>
      </c>
      <c r="C79" s="24" t="n">
        <v>0.06403440369668627</v>
      </c>
      <c r="D79" s="24" t="n">
        <v>0.06070536748710485</v>
      </c>
      <c r="E79" s="24" t="n">
        <v>0.06748317969337879</v>
      </c>
      <c r="G79" s="24" t="n">
        <v>0.1166691795830294</v>
      </c>
      <c r="H79" s="24" t="n">
        <v>0.0873710602813364</v>
      </c>
      <c r="I79" s="24" t="n">
        <v>0.06821298797461199</v>
      </c>
      <c r="J79" s="24" t="n">
        <v>0.05449890529011957</v>
      </c>
      <c r="K79" s="24" t="n">
        <v>0.04709951325515521</v>
      </c>
      <c r="L79" s="24" t="n">
        <v>0.02609880013476562</v>
      </c>
      <c r="N79" s="24" t="n">
        <v>0.04797235655209426</v>
      </c>
      <c r="O79" s="24" t="n">
        <v>0.08177535836143485</v>
      </c>
      <c r="P79" s="24" t="n">
        <v>0.05256744323142856</v>
      </c>
      <c r="Q79" s="24" t="n">
        <v>0.06659742400830904</v>
      </c>
      <c r="R79" s="24" t="n">
        <v>0.06225599630207732</v>
      </c>
      <c r="S79" s="24" t="n">
        <v>0.08319769687237077</v>
      </c>
      <c r="T79" s="24" t="n">
        <v>0.05070490217539863</v>
      </c>
      <c r="U79" s="24" t="n">
        <v>0.08635146213130165</v>
      </c>
      <c r="V79" s="24" t="n">
        <v>0.06713949061361481</v>
      </c>
      <c r="W79" s="24" t="n">
        <v>0.02943871531964284</v>
      </c>
      <c r="Y79" s="24" t="n">
        <v>0.06489900899678333</v>
      </c>
      <c r="Z79" s="24" t="n">
        <v>0.07028762786040696</v>
      </c>
      <c r="AA79" s="24" t="n">
        <v>0.05892695771446303</v>
      </c>
      <c r="AB79" s="24" t="n">
        <v>0.06110433575499579</v>
      </c>
      <c r="AD79" s="24" t="n">
        <v>0.04865238881744178</v>
      </c>
      <c r="AE79" s="24" t="n">
        <v>0.08066527076490877</v>
      </c>
      <c r="AF79" s="24" t="n">
        <v>0.05514490584515893</v>
      </c>
      <c r="AG79" s="24" t="n">
        <v>0.0917387258129828</v>
      </c>
      <c r="AH79" s="24" t="n">
        <v>0.0446418250542629</v>
      </c>
      <c r="AI79" s="24" t="n">
        <v>0.04305662944734819</v>
      </c>
      <c r="AJ79" s="24" t="n">
        <v>0.0624009682779355</v>
      </c>
      <c r="AL79" s="24" t="n">
        <v>0.0407635881705487</v>
      </c>
      <c r="AM79" s="24" t="n">
        <v>0.07395243216636815</v>
      </c>
      <c r="AN79" s="24" t="n">
        <v>0.0449473625919542</v>
      </c>
      <c r="AO79" s="24" t="n">
        <v>0.1725419288387733</v>
      </c>
      <c r="AP79" s="24" t="n">
        <v>0.03259114733141206</v>
      </c>
      <c r="AQ79" s="24" t="n">
        <v>0.04901264699157621</v>
      </c>
      <c r="AR79" s="24" t="n">
        <v>0.04588034340275127</v>
      </c>
      <c r="AS79" s="24" t="n">
        <v>0.09863717676734222</v>
      </c>
      <c r="AU79" s="24" t="n">
        <v>0.08745793065644997</v>
      </c>
      <c r="AV79" s="24" t="n">
        <v>0.0113545867165124</v>
      </c>
      <c r="AW79" s="24" t="n">
        <v>0.02406490224017768</v>
      </c>
      <c r="AX79" s="24" t="n">
        <v>0.2036357972518204</v>
      </c>
    </row>
    <row r="80">
      <c r="B80" s="23" t="inlineStr">
        <is>
          <t>Neither agree nor disagree</t>
        </is>
      </c>
      <c r="C80" s="24" t="n">
        <v>0.1328949056238367</v>
      </c>
      <c r="D80" s="24" t="n">
        <v>0.1319741866174094</v>
      </c>
      <c r="E80" s="24" t="n">
        <v>0.1341945665909754</v>
      </c>
      <c r="G80" s="24" t="n">
        <v>0.2145396771011588</v>
      </c>
      <c r="H80" s="24" t="n">
        <v>0.1372276579345166</v>
      </c>
      <c r="I80" s="24" t="n">
        <v>0.1919160577322259</v>
      </c>
      <c r="J80" s="24" t="n">
        <v>0.1031691721555287</v>
      </c>
      <c r="K80" s="24" t="n">
        <v>0.09683048121819116</v>
      </c>
      <c r="L80" s="24" t="n">
        <v>0.07611086457601413</v>
      </c>
      <c r="N80" s="24" t="n">
        <v>0.1162379596623945</v>
      </c>
      <c r="O80" s="24" t="n">
        <v>0.1190165424374439</v>
      </c>
      <c r="P80" s="24" t="n">
        <v>0.1525242831963449</v>
      </c>
      <c r="Q80" s="24" t="n">
        <v>0.09666940111575435</v>
      </c>
      <c r="R80" s="24" t="n">
        <v>0.1549532384150129</v>
      </c>
      <c r="S80" s="24" t="n">
        <v>0.1543836506897157</v>
      </c>
      <c r="T80" s="24" t="n">
        <v>0.1284424874790719</v>
      </c>
      <c r="U80" s="24" t="n">
        <v>0.1588583483726326</v>
      </c>
      <c r="V80" s="24" t="n">
        <v>0.1021711934624311</v>
      </c>
      <c r="W80" s="24" t="n">
        <v>0.1256651626499155</v>
      </c>
      <c r="Y80" s="24" t="n">
        <v>0.1132875214097237</v>
      </c>
      <c r="Z80" s="24" t="n">
        <v>0.1182312640562484</v>
      </c>
      <c r="AA80" s="24" t="n">
        <v>0.1263137707587103</v>
      </c>
      <c r="AB80" s="24" t="n">
        <v>0.1750831392035467</v>
      </c>
      <c r="AD80" s="24" t="n">
        <v>0.07852760143450187</v>
      </c>
      <c r="AE80" s="24" t="n">
        <v>0.1186743912448874</v>
      </c>
      <c r="AF80" s="24" t="n">
        <v>0.1529135775391869</v>
      </c>
      <c r="AG80" s="24" t="n">
        <v>0.2382321953738844</v>
      </c>
      <c r="AH80" s="24" t="n">
        <v>0.0990958771114772</v>
      </c>
      <c r="AI80" s="24" t="n">
        <v>0.3650906199520796</v>
      </c>
      <c r="AJ80" s="24" t="n">
        <v>0.1629404407502398</v>
      </c>
      <c r="AL80" s="24" t="n">
        <v>0.07598592354799924</v>
      </c>
      <c r="AM80" s="24" t="n">
        <v>0.13357087620315</v>
      </c>
      <c r="AN80" s="24" t="n">
        <v>0.1614640968816161</v>
      </c>
      <c r="AO80" s="24" t="n">
        <v>0.1780192382416149</v>
      </c>
      <c r="AP80" s="24" t="n">
        <v>0.1080386910761601</v>
      </c>
      <c r="AQ80" s="24" t="n">
        <v>0.2484507668774455</v>
      </c>
      <c r="AR80" s="24" t="n">
        <v>0.1213673129867568</v>
      </c>
      <c r="AS80" s="24" t="n">
        <v>0.09999282924491126</v>
      </c>
      <c r="AU80" s="24" t="n">
        <v>0.1728425043599571</v>
      </c>
      <c r="AV80" s="24" t="n">
        <v>0.03859633814039037</v>
      </c>
      <c r="AW80" s="24" t="n">
        <v>0.05300113353953165</v>
      </c>
      <c r="AX80" s="24" t="n">
        <v>0.4026427582560783</v>
      </c>
    </row>
    <row r="81">
      <c r="B81" s="23" t="inlineStr">
        <is>
          <t>Somewhat agree</t>
        </is>
      </c>
      <c r="C81" s="24" t="n">
        <v>0.3728857479920357</v>
      </c>
      <c r="D81" s="24" t="n">
        <v>0.3678875432970581</v>
      </c>
      <c r="E81" s="24" t="n">
        <v>0.3771688823606644</v>
      </c>
      <c r="G81" s="24" t="n">
        <v>0.3513281331911324</v>
      </c>
      <c r="H81" s="24" t="n">
        <v>0.3488880910893161</v>
      </c>
      <c r="I81" s="24" t="n">
        <v>0.3726993751143198</v>
      </c>
      <c r="J81" s="24" t="n">
        <v>0.3801430511899922</v>
      </c>
      <c r="K81" s="24" t="n">
        <v>0.3653967101020557</v>
      </c>
      <c r="L81" s="24" t="n">
        <v>0.40588721487181</v>
      </c>
      <c r="N81" s="24" t="n">
        <v>0.4029471655037814</v>
      </c>
      <c r="O81" s="24" t="n">
        <v>0.4334641328931533</v>
      </c>
      <c r="P81" s="24" t="n">
        <v>0.3768168516054151</v>
      </c>
      <c r="Q81" s="24" t="n">
        <v>0.400033325360215</v>
      </c>
      <c r="R81" s="24" t="n">
        <v>0.3011595685641534</v>
      </c>
      <c r="S81" s="24" t="n">
        <v>0.3881994182185571</v>
      </c>
      <c r="T81" s="24" t="n">
        <v>0.3487387392892704</v>
      </c>
      <c r="U81" s="24" t="n">
        <v>0.3275431208245265</v>
      </c>
      <c r="V81" s="24" t="n">
        <v>0.4031715579717337</v>
      </c>
      <c r="W81" s="24" t="n">
        <v>0.3938049948878208</v>
      </c>
      <c r="Y81" s="24" t="n">
        <v>0.3842770369195339</v>
      </c>
      <c r="Z81" s="24" t="n">
        <v>0.4005722002618521</v>
      </c>
      <c r="AA81" s="24" t="n">
        <v>0.3712748987901697</v>
      </c>
      <c r="AB81" s="24" t="n">
        <v>0.3332621657919104</v>
      </c>
      <c r="AD81" s="24" t="n">
        <v>0.3442434557372917</v>
      </c>
      <c r="AE81" s="24" t="n">
        <v>0.4111994678459863</v>
      </c>
      <c r="AF81" s="24" t="n">
        <v>0.3792728806719505</v>
      </c>
      <c r="AG81" s="24" t="n">
        <v>0.4094553159015897</v>
      </c>
      <c r="AH81" s="24" t="n">
        <v>0.2998129753034052</v>
      </c>
      <c r="AI81" s="24" t="n">
        <v>0.3746427637718634</v>
      </c>
      <c r="AJ81" s="24" t="n">
        <v>0.3746272551569848</v>
      </c>
      <c r="AL81" s="24" t="n">
        <v>0.3803366021944428</v>
      </c>
      <c r="AM81" s="24" t="n">
        <v>0.4104281657487935</v>
      </c>
      <c r="AN81" s="24" t="n">
        <v>0.3656315979998335</v>
      </c>
      <c r="AO81" s="24" t="n">
        <v>0.4079157610873816</v>
      </c>
      <c r="AP81" s="24" t="n">
        <v>0.3121180282302946</v>
      </c>
      <c r="AQ81" s="24" t="n">
        <v>0.3403348919550349</v>
      </c>
      <c r="AR81" s="24" t="n">
        <v>0.4364959896736356</v>
      </c>
      <c r="AS81" s="24" t="n">
        <v>0.352704405763721</v>
      </c>
      <c r="AU81" s="24" t="n">
        <v>0.5217136439337495</v>
      </c>
      <c r="AV81" s="24" t="n">
        <v>0.3075477995796216</v>
      </c>
      <c r="AW81" s="24" t="n">
        <v>0.4094984519332095</v>
      </c>
      <c r="AX81" s="24" t="n">
        <v>0.2160398744516829</v>
      </c>
    </row>
    <row r="82">
      <c r="B82" s="23" t="inlineStr">
        <is>
          <t>Strongly agree</t>
        </is>
      </c>
      <c r="C82" s="24" t="n">
        <v>0.3957895992487401</v>
      </c>
      <c r="D82" s="24" t="n">
        <v>0.4024767246873392</v>
      </c>
      <c r="E82" s="24" t="n">
        <v>0.3895662709647957</v>
      </c>
      <c r="G82" s="24" t="n">
        <v>0.2654930940438814</v>
      </c>
      <c r="H82" s="24" t="n">
        <v>0.381640836746568</v>
      </c>
      <c r="I82" s="24" t="n">
        <v>0.3180468946929424</v>
      </c>
      <c r="J82" s="24" t="n">
        <v>0.4348815174532274</v>
      </c>
      <c r="K82" s="24" t="n">
        <v>0.4546360955459954</v>
      </c>
      <c r="L82" s="24" t="n">
        <v>0.484880948756102</v>
      </c>
      <c r="N82" s="24" t="n">
        <v>0.3939145620556761</v>
      </c>
      <c r="O82" s="24" t="n">
        <v>0.3378393364633029</v>
      </c>
      <c r="P82" s="24" t="n">
        <v>0.3770049069648286</v>
      </c>
      <c r="Q82" s="24" t="n">
        <v>0.4021725160450451</v>
      </c>
      <c r="R82" s="24" t="n">
        <v>0.448478583763645</v>
      </c>
      <c r="S82" s="24" t="n">
        <v>0.3190595858158695</v>
      </c>
      <c r="T82" s="24" t="n">
        <v>0.4407121288667954</v>
      </c>
      <c r="U82" s="24" t="n">
        <v>0.3891909747812269</v>
      </c>
      <c r="V82" s="24" t="n">
        <v>0.4109802428098894</v>
      </c>
      <c r="W82" s="24" t="n">
        <v>0.4218847804348784</v>
      </c>
      <c r="Y82" s="24" t="n">
        <v>0.413612913822488</v>
      </c>
      <c r="Z82" s="24" t="n">
        <v>0.3896256873750623</v>
      </c>
      <c r="AA82" s="24" t="n">
        <v>0.3966001924942991</v>
      </c>
      <c r="AB82" s="24" t="n">
        <v>0.3822252379778778</v>
      </c>
      <c r="AD82" s="24" t="n">
        <v>0.4972998594538088</v>
      </c>
      <c r="AE82" s="24" t="n">
        <v>0.3714158928426167</v>
      </c>
      <c r="AF82" s="24" t="n">
        <v>0.3820844686099246</v>
      </c>
      <c r="AG82" s="24" t="n">
        <v>0.224289901176188</v>
      </c>
      <c r="AH82" s="24" t="n">
        <v>0.5116744046526429</v>
      </c>
      <c r="AI82" s="24" t="n">
        <v>0.1712563082003011</v>
      </c>
      <c r="AJ82" s="24" t="n">
        <v>0.3451178681713105</v>
      </c>
      <c r="AL82" s="24" t="n">
        <v>0.4708807011095164</v>
      </c>
      <c r="AM82" s="24" t="n">
        <v>0.3605031550149347</v>
      </c>
      <c r="AN82" s="24" t="n">
        <v>0.3827216587676244</v>
      </c>
      <c r="AO82" s="24" t="n">
        <v>0.2047588231399237</v>
      </c>
      <c r="AP82" s="24" t="n">
        <v>0.5034205292957863</v>
      </c>
      <c r="AQ82" s="24" t="n">
        <v>0.3302068385528369</v>
      </c>
      <c r="AR82" s="24" t="n">
        <v>0.3647125552705391</v>
      </c>
      <c r="AS82" s="24" t="n">
        <v>0.4137657227983026</v>
      </c>
      <c r="AU82" s="24" t="n">
        <v>0.2034860872379062</v>
      </c>
      <c r="AV82" s="24" t="n">
        <v>0.6344312891282199</v>
      </c>
      <c r="AW82" s="24" t="n">
        <v>0.5022212525401029</v>
      </c>
      <c r="AX82" s="24" t="n">
        <v>0.02709186075778027</v>
      </c>
    </row>
    <row r="83">
      <c r="B83" s="23" t="inlineStr">
        <is>
          <t>Don't know</t>
        </is>
      </c>
      <c r="C83" s="24" t="n">
        <v>0.0004254846555594522</v>
      </c>
      <c r="D83" s="24" t="n">
        <v>0</v>
      </c>
      <c r="E83" s="24" t="n">
        <v>0.0008429787326311193</v>
      </c>
      <c r="G83" s="24" t="n">
        <v>0</v>
      </c>
      <c r="H83" s="24" t="n">
        <v>0</v>
      </c>
      <c r="I83" s="24" t="n">
        <v>0</v>
      </c>
      <c r="J83" s="24" t="n">
        <v>0</v>
      </c>
      <c r="K83" s="24" t="n">
        <v>0.00301917844738536</v>
      </c>
      <c r="L83" s="24" t="n">
        <v>0</v>
      </c>
      <c r="N83" s="24" t="n">
        <v>0</v>
      </c>
      <c r="O83" s="24" t="n">
        <v>0</v>
      </c>
      <c r="P83" s="24" t="n">
        <v>0</v>
      </c>
      <c r="Q83" s="24" t="n">
        <v>0</v>
      </c>
      <c r="R83" s="24" t="n">
        <v>0</v>
      </c>
      <c r="S83" s="24" t="n">
        <v>0.004157929968508285</v>
      </c>
      <c r="T83" s="24" t="n">
        <v>0</v>
      </c>
      <c r="U83" s="24" t="n">
        <v>0</v>
      </c>
      <c r="V83" s="24" t="n">
        <v>0</v>
      </c>
      <c r="W83" s="24" t="n">
        <v>0</v>
      </c>
      <c r="Y83" s="24" t="n">
        <v>0</v>
      </c>
      <c r="Z83" s="24" t="n">
        <v>0</v>
      </c>
      <c r="AA83" s="24" t="n">
        <v>0</v>
      </c>
      <c r="AB83" s="24" t="n">
        <v>0.00170108765292669</v>
      </c>
      <c r="AD83" s="24" t="n">
        <v>0</v>
      </c>
      <c r="AE83" s="24" t="n">
        <v>0</v>
      </c>
      <c r="AF83" s="24" t="n">
        <v>0</v>
      </c>
      <c r="AG83" s="24" t="n">
        <v>0</v>
      </c>
      <c r="AH83" s="24" t="n">
        <v>0</v>
      </c>
      <c r="AI83" s="24" t="n">
        <v>0.02003175395122548</v>
      </c>
      <c r="AJ83" s="24" t="n">
        <v>0</v>
      </c>
      <c r="AL83" s="24" t="n">
        <v>0</v>
      </c>
      <c r="AM83" s="24" t="n">
        <v>0</v>
      </c>
      <c r="AN83" s="24" t="n">
        <v>0</v>
      </c>
      <c r="AO83" s="24" t="n">
        <v>0</v>
      </c>
      <c r="AP83" s="24" t="n">
        <v>0</v>
      </c>
      <c r="AQ83" s="24" t="n">
        <v>0</v>
      </c>
      <c r="AR83" s="24" t="n">
        <v>0.004855972676975057</v>
      </c>
      <c r="AS83" s="24" t="n">
        <v>0</v>
      </c>
      <c r="AU83" s="24" t="n">
        <v>0</v>
      </c>
      <c r="AV83" s="24" t="n">
        <v>0</v>
      </c>
      <c r="AW83" s="24" t="n">
        <v>0.001220982777725722</v>
      </c>
      <c r="AX83" s="24" t="n">
        <v>0</v>
      </c>
    </row>
    <row r="85">
      <c r="B85" s="20" t="inlineStr">
        <is>
          <t>To what extent do you agree with the following statements? If you are unsure, please select 'Neither agree nor disagree'.: The primary goal of the justice system should be to rehabilitate those who commit crimes, to reduce reoffending and overall crime</t>
        </is>
      </c>
    </row>
    <row r="86">
      <c r="B86" s="21" t="inlineStr">
        <is>
          <t>BASE: All Respondents</t>
        </is>
      </c>
    </row>
    <row r="87">
      <c r="B87" s="16" t="inlineStr">
        <is>
          <t>Unweighted</t>
        </is>
      </c>
      <c r="C87" s="22" t="n">
        <v>1999</v>
      </c>
      <c r="D87" s="22" t="n">
        <v>936</v>
      </c>
      <c r="E87" s="22" t="n">
        <v>1056</v>
      </c>
      <c r="G87" s="22" t="n">
        <v>282</v>
      </c>
      <c r="H87" s="22" t="n">
        <v>355</v>
      </c>
      <c r="I87" s="22" t="n">
        <v>333</v>
      </c>
      <c r="J87" s="22" t="n">
        <v>313</v>
      </c>
      <c r="K87" s="22" t="n">
        <v>283</v>
      </c>
      <c r="L87" s="22" t="n">
        <v>433</v>
      </c>
      <c r="N87" s="22" t="n">
        <v>103</v>
      </c>
      <c r="O87" s="22" t="n">
        <v>103</v>
      </c>
      <c r="P87" s="22" t="n">
        <v>259</v>
      </c>
      <c r="Q87" s="22" t="n">
        <v>192</v>
      </c>
      <c r="R87" s="22" t="n">
        <v>162</v>
      </c>
      <c r="S87" s="22" t="n">
        <v>220</v>
      </c>
      <c r="T87" s="22" t="n">
        <v>220</v>
      </c>
      <c r="U87" s="22" t="n">
        <v>302</v>
      </c>
      <c r="V87" s="22" t="n">
        <v>270</v>
      </c>
      <c r="W87" s="22" t="n">
        <v>168</v>
      </c>
      <c r="Y87" s="22" t="n">
        <v>568</v>
      </c>
      <c r="Z87" s="22" t="n">
        <v>481</v>
      </c>
      <c r="AA87" s="22" t="n">
        <v>459</v>
      </c>
      <c r="AB87" s="22" t="n">
        <v>474</v>
      </c>
      <c r="AD87" s="22" t="n">
        <v>355</v>
      </c>
      <c r="AE87" s="22" t="n">
        <v>640</v>
      </c>
      <c r="AF87" s="22" t="n">
        <v>155</v>
      </c>
      <c r="AG87" s="22" t="n">
        <v>118</v>
      </c>
      <c r="AH87" s="22" t="n">
        <v>274</v>
      </c>
      <c r="AI87" s="22" t="n">
        <v>42</v>
      </c>
      <c r="AJ87" s="22" t="n">
        <v>415</v>
      </c>
      <c r="AL87" s="22" t="n">
        <v>299</v>
      </c>
      <c r="AM87" s="22" t="n">
        <v>422</v>
      </c>
      <c r="AN87" s="22" t="n">
        <v>182</v>
      </c>
      <c r="AO87" s="22" t="n">
        <v>220</v>
      </c>
      <c r="AP87" s="22" t="n">
        <v>458</v>
      </c>
      <c r="AQ87" s="22" t="n">
        <v>159</v>
      </c>
      <c r="AR87" s="22" t="n">
        <v>174</v>
      </c>
      <c r="AS87" s="22" t="n">
        <v>85</v>
      </c>
      <c r="AU87" s="22" t="n">
        <v>423</v>
      </c>
      <c r="AV87" s="22" t="n">
        <v>543</v>
      </c>
      <c r="AW87" s="22" t="n">
        <v>701</v>
      </c>
      <c r="AX87" s="22" t="n">
        <v>332</v>
      </c>
    </row>
    <row r="88">
      <c r="B88" s="18" t="inlineStr">
        <is>
          <t>Weighted</t>
        </is>
      </c>
      <c r="C88" s="22" t="n">
        <v>1999</v>
      </c>
      <c r="D88" s="22" t="n">
        <v>987</v>
      </c>
      <c r="E88" s="22" t="n">
        <v>1009</v>
      </c>
      <c r="G88" s="22" t="n">
        <v>277</v>
      </c>
      <c r="H88" s="22" t="n">
        <v>341</v>
      </c>
      <c r="I88" s="22" t="n">
        <v>340</v>
      </c>
      <c r="J88" s="22" t="n">
        <v>341</v>
      </c>
      <c r="K88" s="22" t="n">
        <v>282</v>
      </c>
      <c r="L88" s="22" t="n">
        <v>420</v>
      </c>
      <c r="N88" s="22" t="n">
        <v>114</v>
      </c>
      <c r="O88" s="22" t="n">
        <v>91</v>
      </c>
      <c r="P88" s="22" t="n">
        <v>250</v>
      </c>
      <c r="Q88" s="22" t="n">
        <v>182</v>
      </c>
      <c r="R88" s="22" t="n">
        <v>159</v>
      </c>
      <c r="S88" s="22" t="n">
        <v>205</v>
      </c>
      <c r="T88" s="22" t="n">
        <v>205</v>
      </c>
      <c r="U88" s="22" t="n">
        <v>317</v>
      </c>
      <c r="V88" s="22" t="n">
        <v>295</v>
      </c>
      <c r="W88" s="22" t="n">
        <v>182</v>
      </c>
      <c r="Y88" s="22" t="n">
        <v>540</v>
      </c>
      <c r="Z88" s="22" t="n">
        <v>519</v>
      </c>
      <c r="AA88" s="22" t="n">
        <v>440</v>
      </c>
      <c r="AB88" s="22" t="n">
        <v>500</v>
      </c>
      <c r="AD88" s="22" t="n">
        <v>350</v>
      </c>
      <c r="AE88" s="22" t="n">
        <v>639</v>
      </c>
      <c r="AF88" s="22" t="n">
        <v>159</v>
      </c>
      <c r="AG88" s="22" t="n">
        <v>114</v>
      </c>
      <c r="AH88" s="22" t="n">
        <v>280</v>
      </c>
      <c r="AI88" s="22" t="n">
        <v>42</v>
      </c>
      <c r="AJ88" s="22" t="n">
        <v>416</v>
      </c>
      <c r="AL88" s="22" t="n">
        <v>296</v>
      </c>
      <c r="AM88" s="22" t="n">
        <v>417</v>
      </c>
      <c r="AN88" s="22" t="n">
        <v>184</v>
      </c>
      <c r="AO88" s="22" t="n">
        <v>215</v>
      </c>
      <c r="AP88" s="22" t="n">
        <v>465</v>
      </c>
      <c r="AQ88" s="22" t="n">
        <v>157</v>
      </c>
      <c r="AR88" s="22" t="n">
        <v>175</v>
      </c>
      <c r="AS88" s="22" t="n">
        <v>90</v>
      </c>
      <c r="AU88" s="22" t="n">
        <v>421</v>
      </c>
      <c r="AV88" s="22" t="n">
        <v>546</v>
      </c>
      <c r="AW88" s="22" t="n">
        <v>697</v>
      </c>
      <c r="AX88" s="22" t="n">
        <v>335</v>
      </c>
    </row>
    <row r="89">
      <c r="B89" s="23" t="inlineStr">
        <is>
          <t>Strongly disagree</t>
        </is>
      </c>
      <c r="C89" s="24" t="n">
        <v>0.03225064368883976</v>
      </c>
      <c r="D89" s="24" t="n">
        <v>0.04097951336168121</v>
      </c>
      <c r="E89" s="24" t="n">
        <v>0.02380873664898272</v>
      </c>
      <c r="G89" s="24" t="n">
        <v>0.02114068548184844</v>
      </c>
      <c r="H89" s="24" t="n">
        <v>0.0398380418844568</v>
      </c>
      <c r="I89" s="24" t="n">
        <v>0.0372223960665875</v>
      </c>
      <c r="J89" s="24" t="n">
        <v>0.02207162821290679</v>
      </c>
      <c r="K89" s="24" t="n">
        <v>0.04666698149188979</v>
      </c>
      <c r="L89" s="24" t="n">
        <v>0.02796600270274622</v>
      </c>
      <c r="N89" s="24" t="n">
        <v>0.03906800898743897</v>
      </c>
      <c r="O89" s="24" t="n">
        <v>0</v>
      </c>
      <c r="P89" s="24" t="n">
        <v>0.02320805031111414</v>
      </c>
      <c r="Q89" s="24" t="n">
        <v>0.02458198275311659</v>
      </c>
      <c r="R89" s="24" t="n">
        <v>0.03926114107241272</v>
      </c>
      <c r="S89" s="24" t="n">
        <v>0.02018167760641748</v>
      </c>
      <c r="T89" s="24" t="n">
        <v>0.02967465006336824</v>
      </c>
      <c r="U89" s="24" t="n">
        <v>0.04481134555192175</v>
      </c>
      <c r="V89" s="24" t="n">
        <v>0.03995614244793223</v>
      </c>
      <c r="W89" s="24" t="n">
        <v>0.04013457447917177</v>
      </c>
      <c r="Y89" s="24" t="n">
        <v>0.0461340005669183</v>
      </c>
      <c r="Z89" s="24" t="n">
        <v>0.01049058211665303</v>
      </c>
      <c r="AA89" s="24" t="n">
        <v>0.04704173362479136</v>
      </c>
      <c r="AB89" s="24" t="n">
        <v>0.02682740302880734</v>
      </c>
      <c r="AD89" s="24" t="n">
        <v>0.05557707035697147</v>
      </c>
      <c r="AE89" s="24" t="n">
        <v>0.02473701366735207</v>
      </c>
      <c r="AF89" s="24" t="n">
        <v>0.01664050721600049</v>
      </c>
      <c r="AG89" s="24" t="n">
        <v>0.007243416767824337</v>
      </c>
      <c r="AH89" s="24" t="n">
        <v>0.04780363308792916</v>
      </c>
      <c r="AI89" s="24" t="n">
        <v>0.02220100398533807</v>
      </c>
      <c r="AJ89" s="24" t="n">
        <v>0.02755845567365851</v>
      </c>
      <c r="AL89" s="24" t="n">
        <v>0.03014383386589026</v>
      </c>
      <c r="AM89" s="24" t="n">
        <v>0.02701114927380384</v>
      </c>
      <c r="AN89" s="24" t="n">
        <v>0.02858028718476359</v>
      </c>
      <c r="AO89" s="24" t="n">
        <v>0.008241869913469677</v>
      </c>
      <c r="AP89" s="24" t="n">
        <v>0.06633355188957769</v>
      </c>
      <c r="AQ89" s="24" t="n">
        <v>0.01987748466465576</v>
      </c>
      <c r="AR89" s="24" t="n">
        <v>0.01162066139890748</v>
      </c>
      <c r="AS89" s="24" t="n">
        <v>0.01396940512920001</v>
      </c>
      <c r="AU89" s="24" t="n">
        <v>0.007107593099668327</v>
      </c>
      <c r="AV89" s="24" t="n">
        <v>0.08645641519598594</v>
      </c>
      <c r="AW89" s="24" t="n">
        <v>0.002538906848317409</v>
      </c>
      <c r="AX89" s="24" t="n">
        <v>0.03727839291037713</v>
      </c>
    </row>
    <row r="90">
      <c r="B90" s="23" t="inlineStr">
        <is>
          <t>Somewhat disagree</t>
        </is>
      </c>
      <c r="C90" s="24" t="n">
        <v>0.07432367154352229</v>
      </c>
      <c r="D90" s="24" t="n">
        <v>0.07422221496835735</v>
      </c>
      <c r="E90" s="24" t="n">
        <v>0.07419594951287854</v>
      </c>
      <c r="G90" s="24" t="n">
        <v>0.05494522812712076</v>
      </c>
      <c r="H90" s="24" t="n">
        <v>0.08324746404201909</v>
      </c>
      <c r="I90" s="24" t="n">
        <v>0.08405020981774035</v>
      </c>
      <c r="J90" s="24" t="n">
        <v>0.05809413040536152</v>
      </c>
      <c r="K90" s="24" t="n">
        <v>0.08208137468501543</v>
      </c>
      <c r="L90" s="24" t="n">
        <v>0.07993613130695752</v>
      </c>
      <c r="N90" s="24" t="n">
        <v>0.07916190461917783</v>
      </c>
      <c r="O90" s="24" t="n">
        <v>0.0812360855633112</v>
      </c>
      <c r="P90" s="24" t="n">
        <v>0.04455821124966571</v>
      </c>
      <c r="Q90" s="24" t="n">
        <v>0.08537862118477477</v>
      </c>
      <c r="R90" s="24" t="n">
        <v>0.07056771289285993</v>
      </c>
      <c r="S90" s="24" t="n">
        <v>0.07182636583783843</v>
      </c>
      <c r="T90" s="24" t="n">
        <v>0.0794053470462027</v>
      </c>
      <c r="U90" s="24" t="n">
        <v>0.07368745560719155</v>
      </c>
      <c r="V90" s="24" t="n">
        <v>0.08167757409999976</v>
      </c>
      <c r="W90" s="24" t="n">
        <v>0.08725448272054291</v>
      </c>
      <c r="Y90" s="24" t="n">
        <v>0.0825081122173339</v>
      </c>
      <c r="Z90" s="24" t="n">
        <v>0.08279332361481698</v>
      </c>
      <c r="AA90" s="24" t="n">
        <v>0.05941201930575201</v>
      </c>
      <c r="AB90" s="24" t="n">
        <v>0.06981523073503974</v>
      </c>
      <c r="AD90" s="24" t="n">
        <v>0.09679485452663979</v>
      </c>
      <c r="AE90" s="24" t="n">
        <v>0.06792864774467297</v>
      </c>
      <c r="AF90" s="24" t="n">
        <v>0.05965511691787815</v>
      </c>
      <c r="AG90" s="24" t="n">
        <v>0.05962070802968851</v>
      </c>
      <c r="AH90" s="24" t="n">
        <v>0.08119856305072436</v>
      </c>
      <c r="AI90" s="24" t="n">
        <v>0.07399704304748557</v>
      </c>
      <c r="AJ90" s="24" t="n">
        <v>0.07028980640954506</v>
      </c>
      <c r="AL90" s="24" t="n">
        <v>0.1003443380099526</v>
      </c>
      <c r="AM90" s="24" t="n">
        <v>0.06301539311932633</v>
      </c>
      <c r="AN90" s="24" t="n">
        <v>0.06897382750055868</v>
      </c>
      <c r="AO90" s="24" t="n">
        <v>0.0465168929592522</v>
      </c>
      <c r="AP90" s="24" t="n">
        <v>0.07703037449867906</v>
      </c>
      <c r="AQ90" s="24" t="n">
        <v>0.07030310454466959</v>
      </c>
      <c r="AR90" s="24" t="n">
        <v>0.08454008087575625</v>
      </c>
      <c r="AS90" s="24" t="n">
        <v>0.09154222156896212</v>
      </c>
      <c r="AU90" s="24" t="n">
        <v>0.004905167871944568</v>
      </c>
      <c r="AV90" s="24" t="n">
        <v>0.1564126095236907</v>
      </c>
      <c r="AW90" s="24" t="n">
        <v>0.01948602041973015</v>
      </c>
      <c r="AX90" s="24" t="n">
        <v>0.1418467076292518</v>
      </c>
    </row>
    <row r="91">
      <c r="B91" s="23" t="inlineStr">
        <is>
          <t>Neither agree nor disagree</t>
        </is>
      </c>
      <c r="C91" s="24" t="n">
        <v>0.228171246204902</v>
      </c>
      <c r="D91" s="24" t="n">
        <v>0.2431827823639987</v>
      </c>
      <c r="E91" s="24" t="n">
        <v>0.214171746276413</v>
      </c>
      <c r="G91" s="24" t="n">
        <v>0.262915897506253</v>
      </c>
      <c r="H91" s="24" t="n">
        <v>0.1865058359927521</v>
      </c>
      <c r="I91" s="24" t="n">
        <v>0.2310654343170306</v>
      </c>
      <c r="J91" s="24" t="n">
        <v>0.1836012687603495</v>
      </c>
      <c r="K91" s="24" t="n">
        <v>0.2680838013399877</v>
      </c>
      <c r="L91" s="24" t="n">
        <v>0.246153779996038</v>
      </c>
      <c r="N91" s="24" t="n">
        <v>0.2398844971143149</v>
      </c>
      <c r="O91" s="24" t="n">
        <v>0.2243196596178023</v>
      </c>
      <c r="P91" s="24" t="n">
        <v>0.2104936840196278</v>
      </c>
      <c r="Q91" s="24" t="n">
        <v>0.3205197547695267</v>
      </c>
      <c r="R91" s="24" t="n">
        <v>0.1942479686127076</v>
      </c>
      <c r="S91" s="24" t="n">
        <v>0.2350300371263128</v>
      </c>
      <c r="T91" s="24" t="n">
        <v>0.2690087107067029</v>
      </c>
      <c r="U91" s="24" t="n">
        <v>0.1787355229702574</v>
      </c>
      <c r="V91" s="24" t="n">
        <v>0.2009087463568248</v>
      </c>
      <c r="W91" s="24" t="n">
        <v>0.2612640534594398</v>
      </c>
      <c r="Y91" s="24" t="n">
        <v>0.2122815601248735</v>
      </c>
      <c r="Z91" s="24" t="n">
        <v>0.2365552834709146</v>
      </c>
      <c r="AA91" s="24" t="n">
        <v>0.2167343133911666</v>
      </c>
      <c r="AB91" s="24" t="n">
        <v>0.246693977365299</v>
      </c>
      <c r="AD91" s="24" t="n">
        <v>0.2493727211069074</v>
      </c>
      <c r="AE91" s="24" t="n">
        <v>0.1913779441828979</v>
      </c>
      <c r="AF91" s="24" t="n">
        <v>0.187357894998907</v>
      </c>
      <c r="AG91" s="24" t="n">
        <v>0.1972542621271223</v>
      </c>
      <c r="AH91" s="24" t="n">
        <v>0.2650901489165536</v>
      </c>
      <c r="AI91" s="24" t="n">
        <v>0.2590309432374521</v>
      </c>
      <c r="AJ91" s="24" t="n">
        <v>0.2629459738979135</v>
      </c>
      <c r="AL91" s="24" t="n">
        <v>0.2233809382052069</v>
      </c>
      <c r="AM91" s="24" t="n">
        <v>0.1744552211607735</v>
      </c>
      <c r="AN91" s="24" t="n">
        <v>0.1694791562435957</v>
      </c>
      <c r="AO91" s="24" t="n">
        <v>0.1624505210986262</v>
      </c>
      <c r="AP91" s="24" t="n">
        <v>0.2677575172418964</v>
      </c>
      <c r="AQ91" s="24" t="n">
        <v>0.3293997593715121</v>
      </c>
      <c r="AR91" s="24" t="n">
        <v>0.3070002146925826</v>
      </c>
      <c r="AS91" s="24" t="n">
        <v>0.2348183509800309</v>
      </c>
      <c r="AU91" s="24" t="n">
        <v>0.07240728901440041</v>
      </c>
      <c r="AV91" s="24" t="n">
        <v>0.3376856222053862</v>
      </c>
      <c r="AW91" s="24" t="n">
        <v>0.125086951932239</v>
      </c>
      <c r="AX91" s="24" t="n">
        <v>0.4599655531103775</v>
      </c>
    </row>
    <row r="92">
      <c r="B92" s="23" t="inlineStr">
        <is>
          <t>Somewhat agree</t>
        </is>
      </c>
      <c r="C92" s="24" t="n">
        <v>0.4121961150614454</v>
      </c>
      <c r="D92" s="24" t="n">
        <v>0.3967328327584452</v>
      </c>
      <c r="E92" s="24" t="n">
        <v>0.4272821792590958</v>
      </c>
      <c r="G92" s="24" t="n">
        <v>0.335421458368692</v>
      </c>
      <c r="H92" s="24" t="n">
        <v>0.4077843918022236</v>
      </c>
      <c r="I92" s="24" t="n">
        <v>0.3527097839422061</v>
      </c>
      <c r="J92" s="24" t="n">
        <v>0.5012617102122459</v>
      </c>
      <c r="K92" s="24" t="n">
        <v>0.3896796188368816</v>
      </c>
      <c r="L92" s="24" t="n">
        <v>0.457384610007246</v>
      </c>
      <c r="N92" s="24" t="n">
        <v>0.4285296592494924</v>
      </c>
      <c r="O92" s="24" t="n">
        <v>0.4293036027023958</v>
      </c>
      <c r="P92" s="24" t="n">
        <v>0.4339007591834669</v>
      </c>
      <c r="Q92" s="24" t="n">
        <v>0.3976681764146413</v>
      </c>
      <c r="R92" s="24" t="n">
        <v>0.3799982407759453</v>
      </c>
      <c r="S92" s="24" t="n">
        <v>0.3819068030244372</v>
      </c>
      <c r="T92" s="24" t="n">
        <v>0.3809034736491343</v>
      </c>
      <c r="U92" s="24" t="n">
        <v>0.4089471533477306</v>
      </c>
      <c r="V92" s="24" t="n">
        <v>0.4477875445340829</v>
      </c>
      <c r="W92" s="24" t="n">
        <v>0.4234001107668348</v>
      </c>
      <c r="Y92" s="24" t="n">
        <v>0.4147069460315156</v>
      </c>
      <c r="Z92" s="24" t="n">
        <v>0.4115506730143303</v>
      </c>
      <c r="AA92" s="24" t="n">
        <v>0.4233641923410868</v>
      </c>
      <c r="AB92" s="24" t="n">
        <v>0.4003264784525905</v>
      </c>
      <c r="AD92" s="24" t="n">
        <v>0.4161405880387658</v>
      </c>
      <c r="AE92" s="24" t="n">
        <v>0.4444353588846334</v>
      </c>
      <c r="AF92" s="24" t="n">
        <v>0.4669297906116729</v>
      </c>
      <c r="AG92" s="24" t="n">
        <v>0.410773078166594</v>
      </c>
      <c r="AH92" s="24" t="n">
        <v>0.359809950567057</v>
      </c>
      <c r="AI92" s="24" t="n">
        <v>0.3273142987330167</v>
      </c>
      <c r="AJ92" s="24" t="n">
        <v>0.3827574658080002</v>
      </c>
      <c r="AL92" s="24" t="n">
        <v>0.4241753592195199</v>
      </c>
      <c r="AM92" s="24" t="n">
        <v>0.4314976131542843</v>
      </c>
      <c r="AN92" s="24" t="n">
        <v>0.4803205577103289</v>
      </c>
      <c r="AO92" s="24" t="n">
        <v>0.4166041873968932</v>
      </c>
      <c r="AP92" s="24" t="n">
        <v>0.3681940793487155</v>
      </c>
      <c r="AQ92" s="24" t="n">
        <v>0.3793794992662065</v>
      </c>
      <c r="AR92" s="24" t="n">
        <v>0.3958008662667853</v>
      </c>
      <c r="AS92" s="24" t="n">
        <v>0.45008131734537</v>
      </c>
      <c r="AU92" s="24" t="n">
        <v>0.4999395070665275</v>
      </c>
      <c r="AV92" s="24" t="n">
        <v>0.3477806616130327</v>
      </c>
      <c r="AW92" s="24" t="n">
        <v>0.4640040123919028</v>
      </c>
      <c r="AX92" s="24" t="n">
        <v>0.2990921341209186</v>
      </c>
    </row>
    <row r="93">
      <c r="B93" s="23" t="inlineStr">
        <is>
          <t>Strongly agree</t>
        </is>
      </c>
      <c r="C93" s="24" t="n">
        <v>0.2530583235012905</v>
      </c>
      <c r="D93" s="24" t="n">
        <v>0.2448826565475176</v>
      </c>
      <c r="E93" s="24" t="n">
        <v>0.26054138830263</v>
      </c>
      <c r="G93" s="24" t="n">
        <v>0.3255767305160858</v>
      </c>
      <c r="H93" s="24" t="n">
        <v>0.2826242662785484</v>
      </c>
      <c r="I93" s="24" t="n">
        <v>0.2949521758564355</v>
      </c>
      <c r="J93" s="24" t="n">
        <v>0.2349712624091363</v>
      </c>
      <c r="K93" s="24" t="n">
        <v>0.2134882236462254</v>
      </c>
      <c r="L93" s="24" t="n">
        <v>0.1885594759870121</v>
      </c>
      <c r="N93" s="24" t="n">
        <v>0.2133559300295757</v>
      </c>
      <c r="O93" s="24" t="n">
        <v>0.2651406521164907</v>
      </c>
      <c r="P93" s="24" t="n">
        <v>0.2878392952361255</v>
      </c>
      <c r="Q93" s="24" t="n">
        <v>0.1718514648779406</v>
      </c>
      <c r="R93" s="24" t="n">
        <v>0.3159249366460746</v>
      </c>
      <c r="S93" s="24" t="n">
        <v>0.291055116404994</v>
      </c>
      <c r="T93" s="24" t="n">
        <v>0.2410078185345919</v>
      </c>
      <c r="U93" s="24" t="n">
        <v>0.2938185225228985</v>
      </c>
      <c r="V93" s="24" t="n">
        <v>0.2296699925611604</v>
      </c>
      <c r="W93" s="24" t="n">
        <v>0.1879467785740107</v>
      </c>
      <c r="Y93" s="24" t="n">
        <v>0.2443693810593587</v>
      </c>
      <c r="Z93" s="24" t="n">
        <v>0.2586101377832851</v>
      </c>
      <c r="AA93" s="24" t="n">
        <v>0.2534477413372033</v>
      </c>
      <c r="AB93" s="24" t="n">
        <v>0.2563369104182635</v>
      </c>
      <c r="AD93" s="24" t="n">
        <v>0.1821147659707156</v>
      </c>
      <c r="AE93" s="24" t="n">
        <v>0.2715210355204437</v>
      </c>
      <c r="AF93" s="24" t="n">
        <v>0.2694166902555415</v>
      </c>
      <c r="AG93" s="24" t="n">
        <v>0.3251085349087707</v>
      </c>
      <c r="AH93" s="24" t="n">
        <v>0.2460977043777359</v>
      </c>
      <c r="AI93" s="24" t="n">
        <v>0.3174567109967076</v>
      </c>
      <c r="AJ93" s="24" t="n">
        <v>0.2564482982108828</v>
      </c>
      <c r="AL93" s="24" t="n">
        <v>0.22195553069943</v>
      </c>
      <c r="AM93" s="24" t="n">
        <v>0.304020623291812</v>
      </c>
      <c r="AN93" s="24" t="n">
        <v>0.2526461713607531</v>
      </c>
      <c r="AO93" s="24" t="n">
        <v>0.3661865286317587</v>
      </c>
      <c r="AP93" s="24" t="n">
        <v>0.2206844770211315</v>
      </c>
      <c r="AQ93" s="24" t="n">
        <v>0.2010401521529559</v>
      </c>
      <c r="AR93" s="24" t="n">
        <v>0.2010381767659683</v>
      </c>
      <c r="AS93" s="24" t="n">
        <v>0.2095887049764369</v>
      </c>
      <c r="AU93" s="24" t="n">
        <v>0.4156404429474593</v>
      </c>
      <c r="AV93" s="24" t="n">
        <v>0.0716646914619043</v>
      </c>
      <c r="AW93" s="24" t="n">
        <v>0.3888841084078106</v>
      </c>
      <c r="AX93" s="24" t="n">
        <v>0.061817212229075</v>
      </c>
    </row>
    <row r="95">
      <c r="B95" s="20" t="inlineStr">
        <is>
          <t>To what extent do you agree with the following statements? If you are unsure, please select 'Neither agree nor disagree'.: The primary goal of the justice system should be to punish those who commit crimes</t>
        </is>
      </c>
    </row>
    <row r="96">
      <c r="B96" s="21" t="inlineStr">
        <is>
          <t>BASE: All Respondents</t>
        </is>
      </c>
    </row>
    <row r="97">
      <c r="B97" s="16" t="inlineStr">
        <is>
          <t>Unweighted</t>
        </is>
      </c>
      <c r="C97" s="22" t="n">
        <v>1999</v>
      </c>
      <c r="D97" s="22" t="n">
        <v>936</v>
      </c>
      <c r="E97" s="22" t="n">
        <v>1056</v>
      </c>
      <c r="G97" s="22" t="n">
        <v>282</v>
      </c>
      <c r="H97" s="22" t="n">
        <v>355</v>
      </c>
      <c r="I97" s="22" t="n">
        <v>333</v>
      </c>
      <c r="J97" s="22" t="n">
        <v>313</v>
      </c>
      <c r="K97" s="22" t="n">
        <v>283</v>
      </c>
      <c r="L97" s="22" t="n">
        <v>433</v>
      </c>
      <c r="N97" s="22" t="n">
        <v>103</v>
      </c>
      <c r="O97" s="22" t="n">
        <v>103</v>
      </c>
      <c r="P97" s="22" t="n">
        <v>259</v>
      </c>
      <c r="Q97" s="22" t="n">
        <v>192</v>
      </c>
      <c r="R97" s="22" t="n">
        <v>162</v>
      </c>
      <c r="S97" s="22" t="n">
        <v>220</v>
      </c>
      <c r="T97" s="22" t="n">
        <v>220</v>
      </c>
      <c r="U97" s="22" t="n">
        <v>302</v>
      </c>
      <c r="V97" s="22" t="n">
        <v>270</v>
      </c>
      <c r="W97" s="22" t="n">
        <v>168</v>
      </c>
      <c r="Y97" s="22" t="n">
        <v>568</v>
      </c>
      <c r="Z97" s="22" t="n">
        <v>481</v>
      </c>
      <c r="AA97" s="22" t="n">
        <v>459</v>
      </c>
      <c r="AB97" s="22" t="n">
        <v>474</v>
      </c>
      <c r="AD97" s="22" t="n">
        <v>355</v>
      </c>
      <c r="AE97" s="22" t="n">
        <v>640</v>
      </c>
      <c r="AF97" s="22" t="n">
        <v>155</v>
      </c>
      <c r="AG97" s="22" t="n">
        <v>118</v>
      </c>
      <c r="AH97" s="22" t="n">
        <v>274</v>
      </c>
      <c r="AI97" s="22" t="n">
        <v>42</v>
      </c>
      <c r="AJ97" s="22" t="n">
        <v>415</v>
      </c>
      <c r="AL97" s="22" t="n">
        <v>299</v>
      </c>
      <c r="AM97" s="22" t="n">
        <v>422</v>
      </c>
      <c r="AN97" s="22" t="n">
        <v>182</v>
      </c>
      <c r="AO97" s="22" t="n">
        <v>220</v>
      </c>
      <c r="AP97" s="22" t="n">
        <v>458</v>
      </c>
      <c r="AQ97" s="22" t="n">
        <v>159</v>
      </c>
      <c r="AR97" s="22" t="n">
        <v>174</v>
      </c>
      <c r="AS97" s="22" t="n">
        <v>85</v>
      </c>
      <c r="AU97" s="22" t="n">
        <v>423</v>
      </c>
      <c r="AV97" s="22" t="n">
        <v>543</v>
      </c>
      <c r="AW97" s="22" t="n">
        <v>701</v>
      </c>
      <c r="AX97" s="22" t="n">
        <v>332</v>
      </c>
    </row>
    <row r="98">
      <c r="B98" s="18" t="inlineStr">
        <is>
          <t>Weighted</t>
        </is>
      </c>
      <c r="C98" s="22" t="n">
        <v>1999</v>
      </c>
      <c r="D98" s="22" t="n">
        <v>987</v>
      </c>
      <c r="E98" s="22" t="n">
        <v>1009</v>
      </c>
      <c r="G98" s="22" t="n">
        <v>277</v>
      </c>
      <c r="H98" s="22" t="n">
        <v>341</v>
      </c>
      <c r="I98" s="22" t="n">
        <v>340</v>
      </c>
      <c r="J98" s="22" t="n">
        <v>341</v>
      </c>
      <c r="K98" s="22" t="n">
        <v>282</v>
      </c>
      <c r="L98" s="22" t="n">
        <v>420</v>
      </c>
      <c r="N98" s="22" t="n">
        <v>114</v>
      </c>
      <c r="O98" s="22" t="n">
        <v>91</v>
      </c>
      <c r="P98" s="22" t="n">
        <v>250</v>
      </c>
      <c r="Q98" s="22" t="n">
        <v>182</v>
      </c>
      <c r="R98" s="22" t="n">
        <v>159</v>
      </c>
      <c r="S98" s="22" t="n">
        <v>205</v>
      </c>
      <c r="T98" s="22" t="n">
        <v>205</v>
      </c>
      <c r="U98" s="22" t="n">
        <v>317</v>
      </c>
      <c r="V98" s="22" t="n">
        <v>295</v>
      </c>
      <c r="W98" s="22" t="n">
        <v>182</v>
      </c>
      <c r="Y98" s="22" t="n">
        <v>540</v>
      </c>
      <c r="Z98" s="22" t="n">
        <v>519</v>
      </c>
      <c r="AA98" s="22" t="n">
        <v>440</v>
      </c>
      <c r="AB98" s="22" t="n">
        <v>500</v>
      </c>
      <c r="AD98" s="22" t="n">
        <v>350</v>
      </c>
      <c r="AE98" s="22" t="n">
        <v>639</v>
      </c>
      <c r="AF98" s="22" t="n">
        <v>159</v>
      </c>
      <c r="AG98" s="22" t="n">
        <v>114</v>
      </c>
      <c r="AH98" s="22" t="n">
        <v>280</v>
      </c>
      <c r="AI98" s="22" t="n">
        <v>42</v>
      </c>
      <c r="AJ98" s="22" t="n">
        <v>416</v>
      </c>
      <c r="AL98" s="22" t="n">
        <v>296</v>
      </c>
      <c r="AM98" s="22" t="n">
        <v>417</v>
      </c>
      <c r="AN98" s="22" t="n">
        <v>184</v>
      </c>
      <c r="AO98" s="22" t="n">
        <v>215</v>
      </c>
      <c r="AP98" s="22" t="n">
        <v>465</v>
      </c>
      <c r="AQ98" s="22" t="n">
        <v>157</v>
      </c>
      <c r="AR98" s="22" t="n">
        <v>175</v>
      </c>
      <c r="AS98" s="22" t="n">
        <v>90</v>
      </c>
      <c r="AU98" s="22" t="n">
        <v>421</v>
      </c>
      <c r="AV98" s="22" t="n">
        <v>546</v>
      </c>
      <c r="AW98" s="22" t="n">
        <v>697</v>
      </c>
      <c r="AX98" s="22" t="n">
        <v>335</v>
      </c>
    </row>
    <row r="99">
      <c r="B99" s="23" t="inlineStr">
        <is>
          <t>Strongly disagree</t>
        </is>
      </c>
      <c r="C99" s="24" t="n">
        <v>0.02202284999229215</v>
      </c>
      <c r="D99" s="24" t="n">
        <v>0.02272390057360786</v>
      </c>
      <c r="E99" s="24" t="n">
        <v>0.02140319025937539</v>
      </c>
      <c r="G99" s="24" t="n">
        <v>0.0353573369726227</v>
      </c>
      <c r="H99" s="24" t="n">
        <v>0.03875542305283866</v>
      </c>
      <c r="I99" s="24" t="n">
        <v>0.02633671421798356</v>
      </c>
      <c r="J99" s="24" t="n">
        <v>0.0140048579492695</v>
      </c>
      <c r="K99" s="24" t="n">
        <v>0.0149305093401276</v>
      </c>
      <c r="L99" s="24" t="n">
        <v>0.007412394334647906</v>
      </c>
      <c r="N99" s="24" t="n">
        <v>0.03198926882957639</v>
      </c>
      <c r="O99" s="24" t="n">
        <v>0.009739990006602112</v>
      </c>
      <c r="P99" s="24" t="n">
        <v>0.01104981205768927</v>
      </c>
      <c r="Q99" s="24" t="n">
        <v>0.005442291553870424</v>
      </c>
      <c r="R99" s="24" t="n">
        <v>0.02541514285024133</v>
      </c>
      <c r="S99" s="24" t="n">
        <v>0.02186193570029155</v>
      </c>
      <c r="T99" s="24" t="n">
        <v>0.02515779974044828</v>
      </c>
      <c r="U99" s="24" t="n">
        <v>0.04486216365540534</v>
      </c>
      <c r="V99" s="24" t="n">
        <v>0.01500202106188799</v>
      </c>
      <c r="W99" s="24" t="n">
        <v>0.01887250520067511</v>
      </c>
      <c r="Y99" s="24" t="n">
        <v>0.02447306574434737</v>
      </c>
      <c r="Z99" s="24" t="n">
        <v>0.01458447429626906</v>
      </c>
      <c r="AA99" s="24" t="n">
        <v>0.009303433494993485</v>
      </c>
      <c r="AB99" s="24" t="n">
        <v>0.0382907374701673</v>
      </c>
      <c r="AD99" s="24" t="n">
        <v>0.02774111585178048</v>
      </c>
      <c r="AE99" s="24" t="n">
        <v>0.02064228428983111</v>
      </c>
      <c r="AF99" s="24" t="n">
        <v>0.02097987688049956</v>
      </c>
      <c r="AG99" s="24" t="n">
        <v>0.03702784355209192</v>
      </c>
      <c r="AH99" s="24" t="n">
        <v>0.01087507498852679</v>
      </c>
      <c r="AI99" s="24" t="n">
        <v>0.02728768377354839</v>
      </c>
      <c r="AJ99" s="24" t="n">
        <v>0.02257512903934658</v>
      </c>
      <c r="AL99" s="24" t="n">
        <v>0.02895195797319126</v>
      </c>
      <c r="AM99" s="24" t="n">
        <v>0.0311140734970947</v>
      </c>
      <c r="AN99" s="24" t="n">
        <v>0.02934198424539897</v>
      </c>
      <c r="AO99" s="24" t="n">
        <v>0.03854893292793098</v>
      </c>
      <c r="AP99" s="24" t="n">
        <v>0.0136611573807525</v>
      </c>
      <c r="AQ99" s="24" t="n">
        <v>0.007372161791311264</v>
      </c>
      <c r="AR99" s="24" t="n">
        <v>0</v>
      </c>
      <c r="AS99" s="24" t="n">
        <v>0.01439904722153027</v>
      </c>
      <c r="AU99" s="24" t="n">
        <v>0.06572231213845939</v>
      </c>
      <c r="AV99" s="24" t="n">
        <v>0.003108697093969216</v>
      </c>
      <c r="AW99" s="24" t="n">
        <v>0</v>
      </c>
      <c r="AX99" s="24" t="n">
        <v>0.0437042728624108</v>
      </c>
    </row>
    <row r="100">
      <c r="B100" s="23" t="inlineStr">
        <is>
          <t>Somewhat disagree</t>
        </is>
      </c>
      <c r="C100" s="24" t="n">
        <v>0.07957186066363553</v>
      </c>
      <c r="D100" s="24" t="n">
        <v>0.08305586092385246</v>
      </c>
      <c r="E100" s="24" t="n">
        <v>0.07640265269878313</v>
      </c>
      <c r="G100" s="24" t="n">
        <v>0.1416377690317563</v>
      </c>
      <c r="H100" s="24" t="n">
        <v>0.09452909772632186</v>
      </c>
      <c r="I100" s="24" t="n">
        <v>0.07651244844403832</v>
      </c>
      <c r="J100" s="24" t="n">
        <v>0.07241926913989606</v>
      </c>
      <c r="K100" s="24" t="n">
        <v>0.04096497181150761</v>
      </c>
      <c r="L100" s="24" t="n">
        <v>0.06070458964248491</v>
      </c>
      <c r="N100" s="24" t="n">
        <v>0.08794122594522175</v>
      </c>
      <c r="O100" s="24" t="n">
        <v>0.07852103623472668</v>
      </c>
      <c r="P100" s="24" t="n">
        <v>0.1103275502069259</v>
      </c>
      <c r="Q100" s="24" t="n">
        <v>0.08728771126806475</v>
      </c>
      <c r="R100" s="24" t="n">
        <v>0.05995749898738126</v>
      </c>
      <c r="S100" s="24" t="n">
        <v>0.04651298096734945</v>
      </c>
      <c r="T100" s="24" t="n">
        <v>0.0971886407419866</v>
      </c>
      <c r="U100" s="24" t="n">
        <v>0.08205002386059441</v>
      </c>
      <c r="V100" s="24" t="n">
        <v>0.07446728382081121</v>
      </c>
      <c r="W100" s="24" t="n">
        <v>0.06337007093073507</v>
      </c>
      <c r="Y100" s="24" t="n">
        <v>0.09371386027336512</v>
      </c>
      <c r="Z100" s="24" t="n">
        <v>0.0909765545777224</v>
      </c>
      <c r="AA100" s="24" t="n">
        <v>0.08269665974996736</v>
      </c>
      <c r="AB100" s="24" t="n">
        <v>0.04971060560633336</v>
      </c>
      <c r="AD100" s="24" t="n">
        <v>0.03315967123344964</v>
      </c>
      <c r="AE100" s="24" t="n">
        <v>0.09312687608212274</v>
      </c>
      <c r="AF100" s="24" t="n">
        <v>0.159808025985451</v>
      </c>
      <c r="AG100" s="24" t="n">
        <v>0.1398305104535066</v>
      </c>
      <c r="AH100" s="24" t="n">
        <v>0.0321717221444261</v>
      </c>
      <c r="AI100" s="24" t="n">
        <v>0.0262129849718776</v>
      </c>
      <c r="AJ100" s="24" t="n">
        <v>0.08795679952296706</v>
      </c>
      <c r="AL100" s="24" t="n">
        <v>0.05285967196111165</v>
      </c>
      <c r="AM100" s="24" t="n">
        <v>0.1032748247891654</v>
      </c>
      <c r="AN100" s="24" t="n">
        <v>0.1306656280194755</v>
      </c>
      <c r="AO100" s="24" t="n">
        <v>0.1830763453088788</v>
      </c>
      <c r="AP100" s="24" t="n">
        <v>0.0345563463859435</v>
      </c>
      <c r="AQ100" s="24" t="n">
        <v>0.04322739442353713</v>
      </c>
      <c r="AR100" s="24" t="n">
        <v>0.04868903241203702</v>
      </c>
      <c r="AS100" s="24" t="n">
        <v>0.06242300028304307</v>
      </c>
      <c r="AU100" s="24" t="n">
        <v>0.283968703085188</v>
      </c>
      <c r="AV100" s="24" t="n">
        <v>0.007664233556207831</v>
      </c>
      <c r="AW100" s="24" t="n">
        <v>0.004246987091285027</v>
      </c>
      <c r="AX100" s="24" t="n">
        <v>0.09638355943209695</v>
      </c>
    </row>
    <row r="101">
      <c r="B101" s="23" t="inlineStr">
        <is>
          <t>Neither agree nor disagree</t>
        </is>
      </c>
      <c r="C101" s="24" t="n">
        <v>0.152960776961423</v>
      </c>
      <c r="D101" s="24" t="n">
        <v>0.1558508357645191</v>
      </c>
      <c r="E101" s="24" t="n">
        <v>0.1492692164997309</v>
      </c>
      <c r="G101" s="24" t="n">
        <v>0.2295204645902502</v>
      </c>
      <c r="H101" s="24" t="n">
        <v>0.183279533091198</v>
      </c>
      <c r="I101" s="24" t="n">
        <v>0.1642285533668489</v>
      </c>
      <c r="J101" s="24" t="n">
        <v>0.1246486700148332</v>
      </c>
      <c r="K101" s="24" t="n">
        <v>0.1071254076516493</v>
      </c>
      <c r="L101" s="24" t="n">
        <v>0.1224836027911128</v>
      </c>
      <c r="N101" s="24" t="n">
        <v>0.1799054999696802</v>
      </c>
      <c r="O101" s="24" t="n">
        <v>0.1588986127120092</v>
      </c>
      <c r="P101" s="24" t="n">
        <v>0.1401044431438445</v>
      </c>
      <c r="Q101" s="24" t="n">
        <v>0.1381568047687171</v>
      </c>
      <c r="R101" s="24" t="n">
        <v>0.2142489738150414</v>
      </c>
      <c r="S101" s="24" t="n">
        <v>0.166262838223673</v>
      </c>
      <c r="T101" s="24" t="n">
        <v>0.1096881256523817</v>
      </c>
      <c r="U101" s="24" t="n">
        <v>0.151923577870958</v>
      </c>
      <c r="V101" s="24" t="n">
        <v>0.1561188658788635</v>
      </c>
      <c r="W101" s="24" t="n">
        <v>0.1423993037043095</v>
      </c>
      <c r="Y101" s="24" t="n">
        <v>0.154214783333107</v>
      </c>
      <c r="Z101" s="24" t="n">
        <v>0.1728833802814812</v>
      </c>
      <c r="AA101" s="24" t="n">
        <v>0.1226802768355448</v>
      </c>
      <c r="AB101" s="24" t="n">
        <v>0.1575736279445565</v>
      </c>
      <c r="AD101" s="24" t="n">
        <v>0.1218796694701124</v>
      </c>
      <c r="AE101" s="24" t="n">
        <v>0.1482833096279866</v>
      </c>
      <c r="AF101" s="24" t="n">
        <v>0.209982636146447</v>
      </c>
      <c r="AG101" s="24" t="n">
        <v>0.1946652494128658</v>
      </c>
      <c r="AH101" s="24" t="n">
        <v>0.1276646269990819</v>
      </c>
      <c r="AI101" s="24" t="n">
        <v>0.2712332245660734</v>
      </c>
      <c r="AJ101" s="24" t="n">
        <v>0.1580132814421755</v>
      </c>
      <c r="AL101" s="24" t="n">
        <v>0.1170211320678452</v>
      </c>
      <c r="AM101" s="24" t="n">
        <v>0.1908237347621123</v>
      </c>
      <c r="AN101" s="24" t="n">
        <v>0.1865234614188326</v>
      </c>
      <c r="AO101" s="24" t="n">
        <v>0.1570497809556465</v>
      </c>
      <c r="AP101" s="24" t="n">
        <v>0.08401432325257131</v>
      </c>
      <c r="AQ101" s="24" t="n">
        <v>0.2086820261075154</v>
      </c>
      <c r="AR101" s="24" t="n">
        <v>0.2168528798697286</v>
      </c>
      <c r="AS101" s="24" t="n">
        <v>0.1518679105840134</v>
      </c>
      <c r="AU101" s="24" t="n">
        <v>0.3143836691550895</v>
      </c>
      <c r="AV101" s="24" t="n">
        <v>0.06533116033530956</v>
      </c>
      <c r="AW101" s="24" t="n">
        <v>0.0335369776043782</v>
      </c>
      <c r="AX101" s="24" t="n">
        <v>0.3412233373158876</v>
      </c>
    </row>
    <row r="102">
      <c r="B102" s="23" t="inlineStr">
        <is>
          <t>Somewhat agree</t>
        </is>
      </c>
      <c r="C102" s="24" t="n">
        <v>0.3510484092353577</v>
      </c>
      <c r="D102" s="24" t="n">
        <v>0.3506278326215845</v>
      </c>
      <c r="E102" s="24" t="n">
        <v>0.3521073393750745</v>
      </c>
      <c r="G102" s="24" t="n">
        <v>0.2736071294867121</v>
      </c>
      <c r="H102" s="24" t="n">
        <v>0.3440470266617275</v>
      </c>
      <c r="I102" s="24" t="n">
        <v>0.3801731179286501</v>
      </c>
      <c r="J102" s="24" t="n">
        <v>0.3968396794593655</v>
      </c>
      <c r="K102" s="24" t="n">
        <v>0.3245119900052073</v>
      </c>
      <c r="L102" s="24" t="n">
        <v>0.3648673556596579</v>
      </c>
      <c r="N102" s="24" t="n">
        <v>0.3331708453750564</v>
      </c>
      <c r="O102" s="24" t="n">
        <v>0.3698695787249516</v>
      </c>
      <c r="P102" s="24" t="n">
        <v>0.3217830922524386</v>
      </c>
      <c r="Q102" s="24" t="n">
        <v>0.3515024055815047</v>
      </c>
      <c r="R102" s="24" t="n">
        <v>0.3034082925373906</v>
      </c>
      <c r="S102" s="24" t="n">
        <v>0.3923838578257805</v>
      </c>
      <c r="T102" s="24" t="n">
        <v>0.3724513020309128</v>
      </c>
      <c r="U102" s="24" t="n">
        <v>0.3426861117586398</v>
      </c>
      <c r="V102" s="24" t="n">
        <v>0.3507022009183119</v>
      </c>
      <c r="W102" s="24" t="n">
        <v>0.3788459189774843</v>
      </c>
      <c r="Y102" s="24" t="n">
        <v>0.3703451394272825</v>
      </c>
      <c r="Z102" s="24" t="n">
        <v>0.3475264392101392</v>
      </c>
      <c r="AA102" s="24" t="n">
        <v>0.3236110507280029</v>
      </c>
      <c r="AB102" s="24" t="n">
        <v>0.3580086210007279</v>
      </c>
      <c r="AD102" s="24" t="n">
        <v>0.3321539372136347</v>
      </c>
      <c r="AE102" s="24" t="n">
        <v>0.3949284133715681</v>
      </c>
      <c r="AF102" s="24" t="n">
        <v>0.3275517692015335</v>
      </c>
      <c r="AG102" s="24" t="n">
        <v>0.3539138605113355</v>
      </c>
      <c r="AH102" s="24" t="n">
        <v>0.266751746202946</v>
      </c>
      <c r="AI102" s="24" t="n">
        <v>0.3682390913032696</v>
      </c>
      <c r="AJ102" s="24" t="n">
        <v>0.3626796066255145</v>
      </c>
      <c r="AL102" s="24" t="n">
        <v>0.4040071918891067</v>
      </c>
      <c r="AM102" s="24" t="n">
        <v>0.3475816075777667</v>
      </c>
      <c r="AN102" s="24" t="n">
        <v>0.3611719620571407</v>
      </c>
      <c r="AO102" s="24" t="n">
        <v>0.3420988393186405</v>
      </c>
      <c r="AP102" s="24" t="n">
        <v>0.2975819382257539</v>
      </c>
      <c r="AQ102" s="24" t="n">
        <v>0.402927862151243</v>
      </c>
      <c r="AR102" s="24" t="n">
        <v>0.3695414387873419</v>
      </c>
      <c r="AS102" s="24" t="n">
        <v>0.3432934765278115</v>
      </c>
      <c r="AU102" s="24" t="n">
        <v>0.2935277016759538</v>
      </c>
      <c r="AV102" s="24" t="n">
        <v>0.331944076598084</v>
      </c>
      <c r="AW102" s="24" t="n">
        <v>0.3817283500406447</v>
      </c>
      <c r="AX102" s="24" t="n">
        <v>0.3907599381116805</v>
      </c>
    </row>
    <row r="103">
      <c r="B103" s="23" t="inlineStr">
        <is>
          <t>Strongly agree</t>
        </is>
      </c>
      <c r="C103" s="24" t="n">
        <v>0.3943961031472917</v>
      </c>
      <c r="D103" s="24" t="n">
        <v>0.3877415701164362</v>
      </c>
      <c r="E103" s="24" t="n">
        <v>0.4008176011670362</v>
      </c>
      <c r="G103" s="24" t="n">
        <v>0.3198772999186589</v>
      </c>
      <c r="H103" s="24" t="n">
        <v>0.3393889194679139</v>
      </c>
      <c r="I103" s="24" t="n">
        <v>0.3527491660424791</v>
      </c>
      <c r="J103" s="24" t="n">
        <v>0.3920875234366357</v>
      </c>
      <c r="K103" s="24" t="n">
        <v>0.5124671211915082</v>
      </c>
      <c r="L103" s="24" t="n">
        <v>0.4445320575720962</v>
      </c>
      <c r="N103" s="24" t="n">
        <v>0.366993159880465</v>
      </c>
      <c r="O103" s="24" t="n">
        <v>0.3829707823217107</v>
      </c>
      <c r="P103" s="24" t="n">
        <v>0.4167351023391015</v>
      </c>
      <c r="Q103" s="24" t="n">
        <v>0.4176107868278429</v>
      </c>
      <c r="R103" s="24" t="n">
        <v>0.3969700918099455</v>
      </c>
      <c r="S103" s="24" t="n">
        <v>0.3729783872829056</v>
      </c>
      <c r="T103" s="24" t="n">
        <v>0.3955141318342707</v>
      </c>
      <c r="U103" s="24" t="n">
        <v>0.3784781228544025</v>
      </c>
      <c r="V103" s="24" t="n">
        <v>0.4037096283201255</v>
      </c>
      <c r="W103" s="24" t="n">
        <v>0.3965122011867961</v>
      </c>
      <c r="Y103" s="24" t="n">
        <v>0.357253151221898</v>
      </c>
      <c r="Z103" s="24" t="n">
        <v>0.3740291516343882</v>
      </c>
      <c r="AA103" s="24" t="n">
        <v>0.4617085791914914</v>
      </c>
      <c r="AB103" s="24" t="n">
        <v>0.396416407978215</v>
      </c>
      <c r="AD103" s="24" t="n">
        <v>0.4850656062310229</v>
      </c>
      <c r="AE103" s="24" t="n">
        <v>0.3430191166284915</v>
      </c>
      <c r="AF103" s="24" t="n">
        <v>0.281677691786069</v>
      </c>
      <c r="AG103" s="24" t="n">
        <v>0.2745625360702001</v>
      </c>
      <c r="AH103" s="24" t="n">
        <v>0.5625368296650189</v>
      </c>
      <c r="AI103" s="24" t="n">
        <v>0.307027015385231</v>
      </c>
      <c r="AJ103" s="24" t="n">
        <v>0.3687751833699965</v>
      </c>
      <c r="AL103" s="24" t="n">
        <v>0.3971600461087449</v>
      </c>
      <c r="AM103" s="24" t="n">
        <v>0.3272057593738609</v>
      </c>
      <c r="AN103" s="24" t="n">
        <v>0.2922969642591523</v>
      </c>
      <c r="AO103" s="24" t="n">
        <v>0.2792261014889033</v>
      </c>
      <c r="AP103" s="24" t="n">
        <v>0.5701862347549788</v>
      </c>
      <c r="AQ103" s="24" t="n">
        <v>0.3377905555263931</v>
      </c>
      <c r="AR103" s="24" t="n">
        <v>0.3649166489308926</v>
      </c>
      <c r="AS103" s="24" t="n">
        <v>0.4280165653836015</v>
      </c>
      <c r="AU103" s="24" t="n">
        <v>0.0423976139453094</v>
      </c>
      <c r="AV103" s="24" t="n">
        <v>0.5919518324164291</v>
      </c>
      <c r="AW103" s="24" t="n">
        <v>0.580487685263692</v>
      </c>
      <c r="AX103" s="24" t="n">
        <v>0.1279288922779241</v>
      </c>
    </row>
    <row r="105">
      <c r="B105" s="20" t="inlineStr">
        <is>
          <t>To what extent do you agree with the following statements? If you are unsure, please select 'Neither agree nor disagree'.: The primary goal of the justice system should be to protect the public from dangerous people</t>
        </is>
      </c>
    </row>
    <row r="106">
      <c r="B106" s="21" t="inlineStr">
        <is>
          <t>BASE: All Respondents</t>
        </is>
      </c>
    </row>
    <row r="107">
      <c r="B107" s="16" t="inlineStr">
        <is>
          <t>Unweighted</t>
        </is>
      </c>
      <c r="C107" s="22" t="n">
        <v>1999</v>
      </c>
      <c r="D107" s="22" t="n">
        <v>936</v>
      </c>
      <c r="E107" s="22" t="n">
        <v>1056</v>
      </c>
      <c r="G107" s="22" t="n">
        <v>282</v>
      </c>
      <c r="H107" s="22" t="n">
        <v>355</v>
      </c>
      <c r="I107" s="22" t="n">
        <v>333</v>
      </c>
      <c r="J107" s="22" t="n">
        <v>313</v>
      </c>
      <c r="K107" s="22" t="n">
        <v>283</v>
      </c>
      <c r="L107" s="22" t="n">
        <v>433</v>
      </c>
      <c r="N107" s="22" t="n">
        <v>103</v>
      </c>
      <c r="O107" s="22" t="n">
        <v>103</v>
      </c>
      <c r="P107" s="22" t="n">
        <v>259</v>
      </c>
      <c r="Q107" s="22" t="n">
        <v>192</v>
      </c>
      <c r="R107" s="22" t="n">
        <v>162</v>
      </c>
      <c r="S107" s="22" t="n">
        <v>220</v>
      </c>
      <c r="T107" s="22" t="n">
        <v>220</v>
      </c>
      <c r="U107" s="22" t="n">
        <v>302</v>
      </c>
      <c r="V107" s="22" t="n">
        <v>270</v>
      </c>
      <c r="W107" s="22" t="n">
        <v>168</v>
      </c>
      <c r="Y107" s="22" t="n">
        <v>568</v>
      </c>
      <c r="Z107" s="22" t="n">
        <v>481</v>
      </c>
      <c r="AA107" s="22" t="n">
        <v>459</v>
      </c>
      <c r="AB107" s="22" t="n">
        <v>474</v>
      </c>
      <c r="AD107" s="22" t="n">
        <v>355</v>
      </c>
      <c r="AE107" s="22" t="n">
        <v>640</v>
      </c>
      <c r="AF107" s="22" t="n">
        <v>155</v>
      </c>
      <c r="AG107" s="22" t="n">
        <v>118</v>
      </c>
      <c r="AH107" s="22" t="n">
        <v>274</v>
      </c>
      <c r="AI107" s="22" t="n">
        <v>42</v>
      </c>
      <c r="AJ107" s="22" t="n">
        <v>415</v>
      </c>
      <c r="AL107" s="22" t="n">
        <v>299</v>
      </c>
      <c r="AM107" s="22" t="n">
        <v>422</v>
      </c>
      <c r="AN107" s="22" t="n">
        <v>182</v>
      </c>
      <c r="AO107" s="22" t="n">
        <v>220</v>
      </c>
      <c r="AP107" s="22" t="n">
        <v>458</v>
      </c>
      <c r="AQ107" s="22" t="n">
        <v>159</v>
      </c>
      <c r="AR107" s="22" t="n">
        <v>174</v>
      </c>
      <c r="AS107" s="22" t="n">
        <v>85</v>
      </c>
      <c r="AU107" s="22" t="n">
        <v>423</v>
      </c>
      <c r="AV107" s="22" t="n">
        <v>543</v>
      </c>
      <c r="AW107" s="22" t="n">
        <v>701</v>
      </c>
      <c r="AX107" s="22" t="n">
        <v>332</v>
      </c>
    </row>
    <row r="108">
      <c r="B108" s="18" t="inlineStr">
        <is>
          <t>Weighted</t>
        </is>
      </c>
      <c r="C108" s="22" t="n">
        <v>1999</v>
      </c>
      <c r="D108" s="22" t="n">
        <v>987</v>
      </c>
      <c r="E108" s="22" t="n">
        <v>1009</v>
      </c>
      <c r="G108" s="22" t="n">
        <v>277</v>
      </c>
      <c r="H108" s="22" t="n">
        <v>341</v>
      </c>
      <c r="I108" s="22" t="n">
        <v>340</v>
      </c>
      <c r="J108" s="22" t="n">
        <v>341</v>
      </c>
      <c r="K108" s="22" t="n">
        <v>282</v>
      </c>
      <c r="L108" s="22" t="n">
        <v>420</v>
      </c>
      <c r="N108" s="22" t="n">
        <v>114</v>
      </c>
      <c r="O108" s="22" t="n">
        <v>91</v>
      </c>
      <c r="P108" s="22" t="n">
        <v>250</v>
      </c>
      <c r="Q108" s="22" t="n">
        <v>182</v>
      </c>
      <c r="R108" s="22" t="n">
        <v>159</v>
      </c>
      <c r="S108" s="22" t="n">
        <v>205</v>
      </c>
      <c r="T108" s="22" t="n">
        <v>205</v>
      </c>
      <c r="U108" s="22" t="n">
        <v>317</v>
      </c>
      <c r="V108" s="22" t="n">
        <v>295</v>
      </c>
      <c r="W108" s="22" t="n">
        <v>182</v>
      </c>
      <c r="Y108" s="22" t="n">
        <v>540</v>
      </c>
      <c r="Z108" s="22" t="n">
        <v>519</v>
      </c>
      <c r="AA108" s="22" t="n">
        <v>440</v>
      </c>
      <c r="AB108" s="22" t="n">
        <v>500</v>
      </c>
      <c r="AD108" s="22" t="n">
        <v>350</v>
      </c>
      <c r="AE108" s="22" t="n">
        <v>639</v>
      </c>
      <c r="AF108" s="22" t="n">
        <v>159</v>
      </c>
      <c r="AG108" s="22" t="n">
        <v>114</v>
      </c>
      <c r="AH108" s="22" t="n">
        <v>280</v>
      </c>
      <c r="AI108" s="22" t="n">
        <v>42</v>
      </c>
      <c r="AJ108" s="22" t="n">
        <v>416</v>
      </c>
      <c r="AL108" s="22" t="n">
        <v>296</v>
      </c>
      <c r="AM108" s="22" t="n">
        <v>417</v>
      </c>
      <c r="AN108" s="22" t="n">
        <v>184</v>
      </c>
      <c r="AO108" s="22" t="n">
        <v>215</v>
      </c>
      <c r="AP108" s="22" t="n">
        <v>465</v>
      </c>
      <c r="AQ108" s="22" t="n">
        <v>157</v>
      </c>
      <c r="AR108" s="22" t="n">
        <v>175</v>
      </c>
      <c r="AS108" s="22" t="n">
        <v>90</v>
      </c>
      <c r="AU108" s="22" t="n">
        <v>421</v>
      </c>
      <c r="AV108" s="22" t="n">
        <v>546</v>
      </c>
      <c r="AW108" s="22" t="n">
        <v>697</v>
      </c>
      <c r="AX108" s="22" t="n">
        <v>335</v>
      </c>
    </row>
    <row r="109">
      <c r="B109" s="23" t="inlineStr">
        <is>
          <t>Strongly disagree</t>
        </is>
      </c>
      <c r="C109" s="24" t="n">
        <v>0.007929498219874844</v>
      </c>
      <c r="D109" s="24" t="n">
        <v>0.009798910270400179</v>
      </c>
      <c r="E109" s="24" t="n">
        <v>0.006124613406656201</v>
      </c>
      <c r="G109" s="24" t="n">
        <v>0.006343290023913346</v>
      </c>
      <c r="H109" s="24" t="n">
        <v>0.01629607234192184</v>
      </c>
      <c r="I109" s="24" t="n">
        <v>0.01609124110716765</v>
      </c>
      <c r="J109" s="24" t="n">
        <v>0.00365536084966252</v>
      </c>
      <c r="K109" s="24" t="n">
        <v>0.003154448818364979</v>
      </c>
      <c r="L109" s="24" t="n">
        <v>0.002244296532778947</v>
      </c>
      <c r="N109" s="24" t="n">
        <v>0</v>
      </c>
      <c r="O109" s="24" t="n">
        <v>0.01035741597903238</v>
      </c>
      <c r="P109" s="24" t="n">
        <v>0.00355436295717535</v>
      </c>
      <c r="Q109" s="24" t="n">
        <v>0.004704621374622265</v>
      </c>
      <c r="R109" s="24" t="n">
        <v>0.01494394602450712</v>
      </c>
      <c r="S109" s="24" t="n">
        <v>0.008211714403483679</v>
      </c>
      <c r="T109" s="24" t="n">
        <v>0.00417379301604155</v>
      </c>
      <c r="U109" s="24" t="n">
        <v>0.01275982820687788</v>
      </c>
      <c r="V109" s="24" t="n">
        <v>0.007351205045656126</v>
      </c>
      <c r="W109" s="24" t="n">
        <v>0.01119903673441836</v>
      </c>
      <c r="Y109" s="24" t="n">
        <v>0.009275570717693631</v>
      </c>
      <c r="Z109" s="24" t="n">
        <v>0.003869251964979794</v>
      </c>
      <c r="AA109" s="24" t="n">
        <v>0.01073205515801267</v>
      </c>
      <c r="AB109" s="24" t="n">
        <v>0.008224025429250331</v>
      </c>
      <c r="AD109" s="24" t="n">
        <v>0.00952850474827935</v>
      </c>
      <c r="AE109" s="24" t="n">
        <v>0.00600169778387815</v>
      </c>
      <c r="AF109" s="24" t="n">
        <v>0.005550551994547399</v>
      </c>
      <c r="AG109" s="24" t="n">
        <v>0.008965629023423053</v>
      </c>
      <c r="AH109" s="24" t="n">
        <v>0.01093204378478168</v>
      </c>
      <c r="AI109" s="24" t="n">
        <v>0</v>
      </c>
      <c r="AJ109" s="24" t="n">
        <v>0.008959593777908892</v>
      </c>
      <c r="AL109" s="24" t="n">
        <v>0.0142637279120464</v>
      </c>
      <c r="AM109" s="24" t="n">
        <v>0.009171933431244672</v>
      </c>
      <c r="AN109" s="24" t="n">
        <v>0.004790438831147108</v>
      </c>
      <c r="AO109" s="24" t="n">
        <v>0.008751343339970529</v>
      </c>
      <c r="AP109" s="24" t="n">
        <v>0.00634705607183553</v>
      </c>
      <c r="AQ109" s="24" t="n">
        <v>0</v>
      </c>
      <c r="AR109" s="24" t="n">
        <v>0.004761693294599864</v>
      </c>
      <c r="AS109" s="24" t="n">
        <v>0.01396940512920001</v>
      </c>
      <c r="AU109" s="24" t="n">
        <v>0.005383227725333588</v>
      </c>
      <c r="AV109" s="24" t="n">
        <v>0</v>
      </c>
      <c r="AW109" s="24" t="n">
        <v>0.001225640797513513</v>
      </c>
      <c r="AX109" s="24" t="n">
        <v>0.03801275321153475</v>
      </c>
    </row>
    <row r="110">
      <c r="B110" s="23" t="inlineStr">
        <is>
          <t>Somewhat disagree</t>
        </is>
      </c>
      <c r="C110" s="24" t="n">
        <v>0.03344174526817147</v>
      </c>
      <c r="D110" s="24" t="n">
        <v>0.03801229152319354</v>
      </c>
      <c r="E110" s="24" t="n">
        <v>0.02859847586591798</v>
      </c>
      <c r="G110" s="24" t="n">
        <v>0.046978972824377</v>
      </c>
      <c r="H110" s="24" t="n">
        <v>0.05395893968882218</v>
      </c>
      <c r="I110" s="24" t="n">
        <v>0.03868909273376594</v>
      </c>
      <c r="J110" s="24" t="n">
        <v>0.02966389155098788</v>
      </c>
      <c r="K110" s="24" t="n">
        <v>0.01737206078920303</v>
      </c>
      <c r="L110" s="24" t="n">
        <v>0.01745305211641708</v>
      </c>
      <c r="N110" s="24" t="n">
        <v>0.03517028342891829</v>
      </c>
      <c r="O110" s="24" t="n">
        <v>0.05718012695986761</v>
      </c>
      <c r="P110" s="24" t="n">
        <v>0.03183079489980552</v>
      </c>
      <c r="Q110" s="24" t="n">
        <v>0.05424628393950532</v>
      </c>
      <c r="R110" s="24" t="n">
        <v>0.0311134936585162</v>
      </c>
      <c r="S110" s="24" t="n">
        <v>0.04097032349352902</v>
      </c>
      <c r="T110" s="24" t="n">
        <v>0.02848467739097997</v>
      </c>
      <c r="U110" s="24" t="n">
        <v>0.03190233078685779</v>
      </c>
      <c r="V110" s="24" t="n">
        <v>0.0241368041591056</v>
      </c>
      <c r="W110" s="24" t="n">
        <v>0.01885188970913924</v>
      </c>
      <c r="Y110" s="24" t="n">
        <v>0.03633715687729077</v>
      </c>
      <c r="Z110" s="24" t="n">
        <v>0.04235443589160926</v>
      </c>
      <c r="AA110" s="24" t="n">
        <v>0.02081367510794808</v>
      </c>
      <c r="AB110" s="24" t="n">
        <v>0.03217602960419075</v>
      </c>
      <c r="AD110" s="24" t="n">
        <v>0.02829246153267243</v>
      </c>
      <c r="AE110" s="24" t="n">
        <v>0.03713064014570981</v>
      </c>
      <c r="AF110" s="24" t="n">
        <v>0.03496497832445673</v>
      </c>
      <c r="AG110" s="24" t="n">
        <v>0.04970035648772809</v>
      </c>
      <c r="AH110" s="24" t="n">
        <v>0.02185204170911167</v>
      </c>
      <c r="AI110" s="24" t="n">
        <v>0.02728768377354839</v>
      </c>
      <c r="AJ110" s="24" t="n">
        <v>0.03548742738849606</v>
      </c>
      <c r="AL110" s="24" t="n">
        <v>0.02614345031398046</v>
      </c>
      <c r="AM110" s="24" t="n">
        <v>0.04406602304511282</v>
      </c>
      <c r="AN110" s="24" t="n">
        <v>0.03035679311184451</v>
      </c>
      <c r="AO110" s="24" t="n">
        <v>0.06637656221011912</v>
      </c>
      <c r="AP110" s="24" t="n">
        <v>0.02298647180386639</v>
      </c>
      <c r="AQ110" s="24" t="n">
        <v>0.03226768556775553</v>
      </c>
      <c r="AR110" s="24" t="n">
        <v>0.01923998300961087</v>
      </c>
      <c r="AS110" s="24" t="n">
        <v>0.01968327660416999</v>
      </c>
      <c r="AU110" s="24" t="n">
        <v>0.07008662517663893</v>
      </c>
      <c r="AV110" s="24" t="n">
        <v>0.005106044826368555</v>
      </c>
      <c r="AW110" s="24" t="n">
        <v>0.00747029463212055</v>
      </c>
      <c r="AX110" s="24" t="n">
        <v>0.08758082633860323</v>
      </c>
    </row>
    <row r="111">
      <c r="B111" s="23" t="inlineStr">
        <is>
          <t>Neither agree nor disagree</t>
        </is>
      </c>
      <c r="C111" s="24" t="n">
        <v>0.1224668123479386</v>
      </c>
      <c r="D111" s="24" t="n">
        <v>0.1290824196279479</v>
      </c>
      <c r="E111" s="24" t="n">
        <v>0.1159107946880515</v>
      </c>
      <c r="G111" s="24" t="n">
        <v>0.188331176507612</v>
      </c>
      <c r="H111" s="24" t="n">
        <v>0.1570990551803646</v>
      </c>
      <c r="I111" s="24" t="n">
        <v>0.1260278898886707</v>
      </c>
      <c r="J111" s="24" t="n">
        <v>0.1011463675300536</v>
      </c>
      <c r="K111" s="24" t="n">
        <v>0.08814534931589829</v>
      </c>
      <c r="L111" s="24" t="n">
        <v>0.08836904644852017</v>
      </c>
      <c r="N111" s="24" t="n">
        <v>0.119090939617109</v>
      </c>
      <c r="O111" s="24" t="n">
        <v>0.1732816740815417</v>
      </c>
      <c r="P111" s="24" t="n">
        <v>0.1406437336208147</v>
      </c>
      <c r="Q111" s="24" t="n">
        <v>0.08436801047346856</v>
      </c>
      <c r="R111" s="24" t="n">
        <v>0.1359213342631895</v>
      </c>
      <c r="S111" s="24" t="n">
        <v>0.1341122425419675</v>
      </c>
      <c r="T111" s="24" t="n">
        <v>0.1739604596160575</v>
      </c>
      <c r="U111" s="24" t="n">
        <v>0.1030577498402644</v>
      </c>
      <c r="V111" s="24" t="n">
        <v>0.09321230528445881</v>
      </c>
      <c r="W111" s="24" t="n">
        <v>0.1108538026141106</v>
      </c>
      <c r="Y111" s="24" t="n">
        <v>0.1367550667462484</v>
      </c>
      <c r="Z111" s="24" t="n">
        <v>0.100165509525124</v>
      </c>
      <c r="AA111" s="24" t="n">
        <v>0.1111335946214082</v>
      </c>
      <c r="AB111" s="24" t="n">
        <v>0.1401574815271922</v>
      </c>
      <c r="AD111" s="24" t="n">
        <v>0.1030093836423415</v>
      </c>
      <c r="AE111" s="24" t="n">
        <v>0.1135202292211298</v>
      </c>
      <c r="AF111" s="24" t="n">
        <v>0.1608102430418638</v>
      </c>
      <c r="AG111" s="24" t="n">
        <v>0.1626396322083317</v>
      </c>
      <c r="AH111" s="24" t="n">
        <v>0.07023050858554682</v>
      </c>
      <c r="AI111" s="24" t="n">
        <v>0.2694786307008546</v>
      </c>
      <c r="AJ111" s="24" t="n">
        <v>0.1470472177077808</v>
      </c>
      <c r="AL111" s="24" t="n">
        <v>0.114718382626922</v>
      </c>
      <c r="AM111" s="24" t="n">
        <v>0.1327486636019332</v>
      </c>
      <c r="AN111" s="24" t="n">
        <v>0.135476110810103</v>
      </c>
      <c r="AO111" s="24" t="n">
        <v>0.1757748721595611</v>
      </c>
      <c r="AP111" s="24" t="n">
        <v>0.07102381725579582</v>
      </c>
      <c r="AQ111" s="24" t="n">
        <v>0.1918665001241614</v>
      </c>
      <c r="AR111" s="24" t="n">
        <v>0.1346057852343641</v>
      </c>
      <c r="AS111" s="24" t="n">
        <v>0.06763926365559708</v>
      </c>
      <c r="AU111" s="24" t="n">
        <v>0.1792924397549976</v>
      </c>
      <c r="AV111" s="24" t="n">
        <v>0.04561141874510889</v>
      </c>
      <c r="AW111" s="24" t="n">
        <v>0.03854986711304998</v>
      </c>
      <c r="AX111" s="24" t="n">
        <v>0.3508963807672728</v>
      </c>
    </row>
    <row r="112">
      <c r="B112" s="23" t="inlineStr">
        <is>
          <t>Somewhat agree</t>
        </is>
      </c>
      <c r="C112" s="24" t="n">
        <v>0.325312643866929</v>
      </c>
      <c r="D112" s="24" t="n">
        <v>0.3120839600696131</v>
      </c>
      <c r="E112" s="24" t="n">
        <v>0.3388234233525338</v>
      </c>
      <c r="G112" s="24" t="n">
        <v>0.3525554848002843</v>
      </c>
      <c r="H112" s="24" t="n">
        <v>0.3405264722728216</v>
      </c>
      <c r="I112" s="24" t="n">
        <v>0.3420616259371633</v>
      </c>
      <c r="J112" s="24" t="n">
        <v>0.3104880966527616</v>
      </c>
      <c r="K112" s="24" t="n">
        <v>0.2824470737611352</v>
      </c>
      <c r="L112" s="24" t="n">
        <v>0.3222440337616433</v>
      </c>
      <c r="N112" s="24" t="n">
        <v>0.3239233424558973</v>
      </c>
      <c r="O112" s="24" t="n">
        <v>0.2487933658243635</v>
      </c>
      <c r="P112" s="24" t="n">
        <v>0.3453277748759148</v>
      </c>
      <c r="Q112" s="24" t="n">
        <v>0.3222204483239197</v>
      </c>
      <c r="R112" s="24" t="n">
        <v>0.3528775799073011</v>
      </c>
      <c r="S112" s="24" t="n">
        <v>0.2684780619376745</v>
      </c>
      <c r="T112" s="24" t="n">
        <v>0.3248640631484374</v>
      </c>
      <c r="U112" s="24" t="n">
        <v>0.3266309636499775</v>
      </c>
      <c r="V112" s="24" t="n">
        <v>0.3456215221071439</v>
      </c>
      <c r="W112" s="24" t="n">
        <v>0.3450354793286501</v>
      </c>
      <c r="Y112" s="24" t="n">
        <v>0.3443428601497219</v>
      </c>
      <c r="Z112" s="24" t="n">
        <v>0.326520159945269</v>
      </c>
      <c r="AA112" s="24" t="n">
        <v>0.3218452601177876</v>
      </c>
      <c r="AB112" s="24" t="n">
        <v>0.3065579062914401</v>
      </c>
      <c r="AD112" s="24" t="n">
        <v>0.3083906928218307</v>
      </c>
      <c r="AE112" s="24" t="n">
        <v>0.3608048062972048</v>
      </c>
      <c r="AF112" s="24" t="n">
        <v>0.3820445116197643</v>
      </c>
      <c r="AG112" s="24" t="n">
        <v>0.4141368930892188</v>
      </c>
      <c r="AH112" s="24" t="n">
        <v>0.2162009612471145</v>
      </c>
      <c r="AI112" s="24" t="n">
        <v>0.3463950124385439</v>
      </c>
      <c r="AJ112" s="24" t="n">
        <v>0.3102343745872247</v>
      </c>
      <c r="AL112" s="24" t="n">
        <v>0.302101020727945</v>
      </c>
      <c r="AM112" s="24" t="n">
        <v>0.3632512481201295</v>
      </c>
      <c r="AN112" s="24" t="n">
        <v>0.4074945042699625</v>
      </c>
      <c r="AO112" s="24" t="n">
        <v>0.3864833431451862</v>
      </c>
      <c r="AP112" s="24" t="n">
        <v>0.2472396311566805</v>
      </c>
      <c r="AQ112" s="24" t="n">
        <v>0.2950050367916451</v>
      </c>
      <c r="AR112" s="24" t="n">
        <v>0.358939709703213</v>
      </c>
      <c r="AS112" s="24" t="n">
        <v>0.3028539134854522</v>
      </c>
      <c r="AU112" s="24" t="n">
        <v>0.4876549181507996</v>
      </c>
      <c r="AV112" s="24" t="n">
        <v>0.2553209423399008</v>
      </c>
      <c r="AW112" s="24" t="n">
        <v>0.251318735709652</v>
      </c>
      <c r="AX112" s="24" t="n">
        <v>0.3891435195626406</v>
      </c>
    </row>
    <row r="113">
      <c r="B113" s="23" t="inlineStr">
        <is>
          <t>Strongly agree</t>
        </is>
      </c>
      <c r="C113" s="24" t="n">
        <v>0.5108493002970861</v>
      </c>
      <c r="D113" s="24" t="n">
        <v>0.5110224185088453</v>
      </c>
      <c r="E113" s="24" t="n">
        <v>0.5105426926868406</v>
      </c>
      <c r="G113" s="24" t="n">
        <v>0.4057910758438134</v>
      </c>
      <c r="H113" s="24" t="n">
        <v>0.4321194605160698</v>
      </c>
      <c r="I113" s="24" t="n">
        <v>0.4771301503332325</v>
      </c>
      <c r="J113" s="24" t="n">
        <v>0.5550462834165344</v>
      </c>
      <c r="K113" s="24" t="n">
        <v>0.6088810673153985</v>
      </c>
      <c r="L113" s="24" t="n">
        <v>0.5696895711406403</v>
      </c>
      <c r="N113" s="24" t="n">
        <v>0.521815434498075</v>
      </c>
      <c r="O113" s="24" t="n">
        <v>0.510387417155195</v>
      </c>
      <c r="P113" s="24" t="n">
        <v>0.4786433336462897</v>
      </c>
      <c r="Q113" s="24" t="n">
        <v>0.534460635888484</v>
      </c>
      <c r="R113" s="24" t="n">
        <v>0.4651436461464862</v>
      </c>
      <c r="S113" s="24" t="n">
        <v>0.5482276576233452</v>
      </c>
      <c r="T113" s="24" t="n">
        <v>0.4685170068284837</v>
      </c>
      <c r="U113" s="24" t="n">
        <v>0.5256491275160224</v>
      </c>
      <c r="V113" s="24" t="n">
        <v>0.5296781634036357</v>
      </c>
      <c r="W113" s="24" t="n">
        <v>0.5140597916136815</v>
      </c>
      <c r="Y113" s="24" t="n">
        <v>0.4732893455090453</v>
      </c>
      <c r="Z113" s="24" t="n">
        <v>0.527090642673018</v>
      </c>
      <c r="AA113" s="24" t="n">
        <v>0.5354754149948434</v>
      </c>
      <c r="AB113" s="24" t="n">
        <v>0.5128845571479266</v>
      </c>
      <c r="AD113" s="24" t="n">
        <v>0.5507789572548761</v>
      </c>
      <c r="AE113" s="24" t="n">
        <v>0.4825426265520775</v>
      </c>
      <c r="AF113" s="24" t="n">
        <v>0.4166297150193678</v>
      </c>
      <c r="AG113" s="24" t="n">
        <v>0.3645574891912981</v>
      </c>
      <c r="AH113" s="24" t="n">
        <v>0.6807844446734452</v>
      </c>
      <c r="AI113" s="24" t="n">
        <v>0.3568386730870532</v>
      </c>
      <c r="AJ113" s="24" t="n">
        <v>0.4982713865385898</v>
      </c>
      <c r="AL113" s="24" t="n">
        <v>0.5427734184191059</v>
      </c>
      <c r="AM113" s="24" t="n">
        <v>0.4507621318015797</v>
      </c>
      <c r="AN113" s="24" t="n">
        <v>0.4218821529769429</v>
      </c>
      <c r="AO113" s="24" t="n">
        <v>0.3626138791451632</v>
      </c>
      <c r="AP113" s="24" t="n">
        <v>0.6524030237118218</v>
      </c>
      <c r="AQ113" s="24" t="n">
        <v>0.4808607775164379</v>
      </c>
      <c r="AR113" s="24" t="n">
        <v>0.4824528287582122</v>
      </c>
      <c r="AS113" s="24" t="n">
        <v>0.5958541411255808</v>
      </c>
      <c r="AU113" s="24" t="n">
        <v>0.2575827891922304</v>
      </c>
      <c r="AV113" s="24" t="n">
        <v>0.6939615940886216</v>
      </c>
      <c r="AW113" s="24" t="n">
        <v>0.701435461747664</v>
      </c>
      <c r="AX113" s="24" t="n">
        <v>0.1343665201199487</v>
      </c>
    </row>
    <row r="115">
      <c r="B115" s="20" t="inlineStr">
        <is>
          <t>To what extent do you agree with the following statements? If you are unsure, please select 'Neither agree nor disagree'.: Tougher sentences are the most effective way to deter people from committing crimes</t>
        </is>
      </c>
    </row>
    <row r="116">
      <c r="B116" s="21" t="inlineStr">
        <is>
          <t>BASE: All Respondents</t>
        </is>
      </c>
    </row>
    <row r="117">
      <c r="B117" s="16" t="inlineStr">
        <is>
          <t>Unweighted</t>
        </is>
      </c>
      <c r="C117" s="22" t="n">
        <v>1999</v>
      </c>
      <c r="D117" s="22" t="n">
        <v>936</v>
      </c>
      <c r="E117" s="22" t="n">
        <v>1056</v>
      </c>
      <c r="G117" s="22" t="n">
        <v>282</v>
      </c>
      <c r="H117" s="22" t="n">
        <v>355</v>
      </c>
      <c r="I117" s="22" t="n">
        <v>333</v>
      </c>
      <c r="J117" s="22" t="n">
        <v>313</v>
      </c>
      <c r="K117" s="22" t="n">
        <v>283</v>
      </c>
      <c r="L117" s="22" t="n">
        <v>433</v>
      </c>
      <c r="N117" s="22" t="n">
        <v>103</v>
      </c>
      <c r="O117" s="22" t="n">
        <v>103</v>
      </c>
      <c r="P117" s="22" t="n">
        <v>259</v>
      </c>
      <c r="Q117" s="22" t="n">
        <v>192</v>
      </c>
      <c r="R117" s="22" t="n">
        <v>162</v>
      </c>
      <c r="S117" s="22" t="n">
        <v>220</v>
      </c>
      <c r="T117" s="22" t="n">
        <v>220</v>
      </c>
      <c r="U117" s="22" t="n">
        <v>302</v>
      </c>
      <c r="V117" s="22" t="n">
        <v>270</v>
      </c>
      <c r="W117" s="22" t="n">
        <v>168</v>
      </c>
      <c r="Y117" s="22" t="n">
        <v>568</v>
      </c>
      <c r="Z117" s="22" t="n">
        <v>481</v>
      </c>
      <c r="AA117" s="22" t="n">
        <v>459</v>
      </c>
      <c r="AB117" s="22" t="n">
        <v>474</v>
      </c>
      <c r="AD117" s="22" t="n">
        <v>355</v>
      </c>
      <c r="AE117" s="22" t="n">
        <v>640</v>
      </c>
      <c r="AF117" s="22" t="n">
        <v>155</v>
      </c>
      <c r="AG117" s="22" t="n">
        <v>118</v>
      </c>
      <c r="AH117" s="22" t="n">
        <v>274</v>
      </c>
      <c r="AI117" s="22" t="n">
        <v>42</v>
      </c>
      <c r="AJ117" s="22" t="n">
        <v>415</v>
      </c>
      <c r="AL117" s="22" t="n">
        <v>299</v>
      </c>
      <c r="AM117" s="22" t="n">
        <v>422</v>
      </c>
      <c r="AN117" s="22" t="n">
        <v>182</v>
      </c>
      <c r="AO117" s="22" t="n">
        <v>220</v>
      </c>
      <c r="AP117" s="22" t="n">
        <v>458</v>
      </c>
      <c r="AQ117" s="22" t="n">
        <v>159</v>
      </c>
      <c r="AR117" s="22" t="n">
        <v>174</v>
      </c>
      <c r="AS117" s="22" t="n">
        <v>85</v>
      </c>
      <c r="AU117" s="22" t="n">
        <v>423</v>
      </c>
      <c r="AV117" s="22" t="n">
        <v>543</v>
      </c>
      <c r="AW117" s="22" t="n">
        <v>701</v>
      </c>
      <c r="AX117" s="22" t="n">
        <v>332</v>
      </c>
    </row>
    <row r="118">
      <c r="B118" s="18" t="inlineStr">
        <is>
          <t>Weighted</t>
        </is>
      </c>
      <c r="C118" s="22" t="n">
        <v>1999</v>
      </c>
      <c r="D118" s="22" t="n">
        <v>987</v>
      </c>
      <c r="E118" s="22" t="n">
        <v>1009</v>
      </c>
      <c r="G118" s="22" t="n">
        <v>277</v>
      </c>
      <c r="H118" s="22" t="n">
        <v>341</v>
      </c>
      <c r="I118" s="22" t="n">
        <v>340</v>
      </c>
      <c r="J118" s="22" t="n">
        <v>341</v>
      </c>
      <c r="K118" s="22" t="n">
        <v>282</v>
      </c>
      <c r="L118" s="22" t="n">
        <v>420</v>
      </c>
      <c r="N118" s="22" t="n">
        <v>114</v>
      </c>
      <c r="O118" s="22" t="n">
        <v>91</v>
      </c>
      <c r="P118" s="22" t="n">
        <v>250</v>
      </c>
      <c r="Q118" s="22" t="n">
        <v>182</v>
      </c>
      <c r="R118" s="22" t="n">
        <v>159</v>
      </c>
      <c r="S118" s="22" t="n">
        <v>205</v>
      </c>
      <c r="T118" s="22" t="n">
        <v>205</v>
      </c>
      <c r="U118" s="22" t="n">
        <v>317</v>
      </c>
      <c r="V118" s="22" t="n">
        <v>295</v>
      </c>
      <c r="W118" s="22" t="n">
        <v>182</v>
      </c>
      <c r="Y118" s="22" t="n">
        <v>540</v>
      </c>
      <c r="Z118" s="22" t="n">
        <v>519</v>
      </c>
      <c r="AA118" s="22" t="n">
        <v>440</v>
      </c>
      <c r="AB118" s="22" t="n">
        <v>500</v>
      </c>
      <c r="AD118" s="22" t="n">
        <v>350</v>
      </c>
      <c r="AE118" s="22" t="n">
        <v>639</v>
      </c>
      <c r="AF118" s="22" t="n">
        <v>159</v>
      </c>
      <c r="AG118" s="22" t="n">
        <v>114</v>
      </c>
      <c r="AH118" s="22" t="n">
        <v>280</v>
      </c>
      <c r="AI118" s="22" t="n">
        <v>42</v>
      </c>
      <c r="AJ118" s="22" t="n">
        <v>416</v>
      </c>
      <c r="AL118" s="22" t="n">
        <v>296</v>
      </c>
      <c r="AM118" s="22" t="n">
        <v>417</v>
      </c>
      <c r="AN118" s="22" t="n">
        <v>184</v>
      </c>
      <c r="AO118" s="22" t="n">
        <v>215</v>
      </c>
      <c r="AP118" s="22" t="n">
        <v>465</v>
      </c>
      <c r="AQ118" s="22" t="n">
        <v>157</v>
      </c>
      <c r="AR118" s="22" t="n">
        <v>175</v>
      </c>
      <c r="AS118" s="22" t="n">
        <v>90</v>
      </c>
      <c r="AU118" s="22" t="n">
        <v>421</v>
      </c>
      <c r="AV118" s="22" t="n">
        <v>546</v>
      </c>
      <c r="AW118" s="22" t="n">
        <v>697</v>
      </c>
      <c r="AX118" s="22" t="n">
        <v>335</v>
      </c>
    </row>
    <row r="119">
      <c r="B119" s="23" t="inlineStr">
        <is>
          <t>Strongly disagree</t>
        </is>
      </c>
      <c r="C119" s="24" t="n">
        <v>0.03217029075783871</v>
      </c>
      <c r="D119" s="24" t="n">
        <v>0.03329003977961203</v>
      </c>
      <c r="E119" s="24" t="n">
        <v>0.03117151899138526</v>
      </c>
      <c r="G119" s="24" t="n">
        <v>0.05377810221987993</v>
      </c>
      <c r="H119" s="24" t="n">
        <v>0.03897927407713524</v>
      </c>
      <c r="I119" s="24" t="n">
        <v>0.03234826802013726</v>
      </c>
      <c r="J119" s="24" t="n">
        <v>0.02204925194825167</v>
      </c>
      <c r="K119" s="24" t="n">
        <v>0.02026031985386867</v>
      </c>
      <c r="L119" s="24" t="n">
        <v>0.02845917027024633</v>
      </c>
      <c r="N119" s="24" t="n">
        <v>0.01784545641993443</v>
      </c>
      <c r="O119" s="24" t="n">
        <v>0.02744605799597663</v>
      </c>
      <c r="P119" s="24" t="n">
        <v>0.03226093029340816</v>
      </c>
      <c r="Q119" s="24" t="n">
        <v>0.01028254132432371</v>
      </c>
      <c r="R119" s="24" t="n">
        <v>0.03471477879604917</v>
      </c>
      <c r="S119" s="24" t="n">
        <v>0.05022579259803523</v>
      </c>
      <c r="T119" s="24" t="n">
        <v>0.03794646200314716</v>
      </c>
      <c r="U119" s="24" t="n">
        <v>0.02554620830205143</v>
      </c>
      <c r="V119" s="24" t="n">
        <v>0.0403346435095531</v>
      </c>
      <c r="W119" s="24" t="n">
        <v>0.03449515894151904</v>
      </c>
      <c r="Y119" s="24" t="n">
        <v>0.04007079058910518</v>
      </c>
      <c r="Z119" s="24" t="n">
        <v>0.02473692111655383</v>
      </c>
      <c r="AA119" s="24" t="n">
        <v>0.03884738169956061</v>
      </c>
      <c r="AB119" s="24" t="n">
        <v>0.02547774859900931</v>
      </c>
      <c r="AD119" s="24" t="n">
        <v>0.0203307190511993</v>
      </c>
      <c r="AE119" s="24" t="n">
        <v>0.0349795399070388</v>
      </c>
      <c r="AF119" s="24" t="n">
        <v>0.05747776701567472</v>
      </c>
      <c r="AG119" s="24" t="n">
        <v>0.04047668848818762</v>
      </c>
      <c r="AH119" s="24" t="n">
        <v>0.01372532009027818</v>
      </c>
      <c r="AI119" s="24" t="n">
        <v>0</v>
      </c>
      <c r="AJ119" s="24" t="n">
        <v>0.0415700803418658</v>
      </c>
      <c r="AL119" s="24" t="n">
        <v>0.009832884575970426</v>
      </c>
      <c r="AM119" s="24" t="n">
        <v>0.05161718776301086</v>
      </c>
      <c r="AN119" s="24" t="n">
        <v>0.04834830598146794</v>
      </c>
      <c r="AO119" s="24" t="n">
        <v>0.0684213104366722</v>
      </c>
      <c r="AP119" s="24" t="n">
        <v>0.01535658856061666</v>
      </c>
      <c r="AQ119" s="24" t="n">
        <v>0.03029710170927821</v>
      </c>
      <c r="AR119" s="24" t="n">
        <v>0.01921200590601905</v>
      </c>
      <c r="AS119" s="24" t="n">
        <v>0.01137504154290872</v>
      </c>
      <c r="AU119" s="24" t="n">
        <v>0.1190420139103982</v>
      </c>
      <c r="AV119" s="24" t="n">
        <v>0.003596066590652631</v>
      </c>
      <c r="AW119" s="24" t="n">
        <v>0</v>
      </c>
      <c r="AX119" s="24" t="n">
        <v>0.0363982503204657</v>
      </c>
    </row>
    <row r="120">
      <c r="B120" s="23" t="inlineStr">
        <is>
          <t>Somewhat disagree</t>
        </is>
      </c>
      <c r="C120" s="24" t="n">
        <v>0.09605289729872964</v>
      </c>
      <c r="D120" s="24" t="n">
        <v>0.09748407847204199</v>
      </c>
      <c r="E120" s="24" t="n">
        <v>0.0949412751842332</v>
      </c>
      <c r="G120" s="24" t="n">
        <v>0.120424251195776</v>
      </c>
      <c r="H120" s="24" t="n">
        <v>0.1251063709657239</v>
      </c>
      <c r="I120" s="24" t="n">
        <v>0.0939347598065875</v>
      </c>
      <c r="J120" s="24" t="n">
        <v>0.07432029311057943</v>
      </c>
      <c r="K120" s="24" t="n">
        <v>0.08443902243534734</v>
      </c>
      <c r="L120" s="24" t="n">
        <v>0.08352772194961051</v>
      </c>
      <c r="N120" s="24" t="n">
        <v>0.1068282954669095</v>
      </c>
      <c r="O120" s="24" t="n">
        <v>0.1038620019576051</v>
      </c>
      <c r="P120" s="24" t="n">
        <v>0.1065742140793904</v>
      </c>
      <c r="Q120" s="24" t="n">
        <v>0.08637332104653868</v>
      </c>
      <c r="R120" s="24" t="n">
        <v>0.07917177363298813</v>
      </c>
      <c r="S120" s="24" t="n">
        <v>0.04803742028447865</v>
      </c>
      <c r="T120" s="24" t="n">
        <v>0.08110787174074102</v>
      </c>
      <c r="U120" s="24" t="n">
        <v>0.1096049884768177</v>
      </c>
      <c r="V120" s="24" t="n">
        <v>0.1091669138285013</v>
      </c>
      <c r="W120" s="24" t="n">
        <v>0.1212863107864908</v>
      </c>
      <c r="Y120" s="24" t="n">
        <v>0.1027148828196295</v>
      </c>
      <c r="Z120" s="24" t="n">
        <v>0.1250212577014762</v>
      </c>
      <c r="AA120" s="24" t="n">
        <v>0.07024488634824624</v>
      </c>
      <c r="AB120" s="24" t="n">
        <v>0.08149984447453218</v>
      </c>
      <c r="AD120" s="24" t="n">
        <v>0.04557550605506693</v>
      </c>
      <c r="AE120" s="24" t="n">
        <v>0.1233729975898689</v>
      </c>
      <c r="AF120" s="24" t="n">
        <v>0.1158608045893711</v>
      </c>
      <c r="AG120" s="24" t="n">
        <v>0.1858798746283606</v>
      </c>
      <c r="AH120" s="24" t="n">
        <v>0.04969199459045466</v>
      </c>
      <c r="AI120" s="24" t="n">
        <v>0.05552786370529108</v>
      </c>
      <c r="AJ120" s="24" t="n">
        <v>0.09964936977018619</v>
      </c>
      <c r="AL120" s="24" t="n">
        <v>0.05112632117105347</v>
      </c>
      <c r="AM120" s="24" t="n">
        <v>0.1232691401075038</v>
      </c>
      <c r="AN120" s="24" t="n">
        <v>0.138110645534008</v>
      </c>
      <c r="AO120" s="24" t="n">
        <v>0.1830186779386936</v>
      </c>
      <c r="AP120" s="24" t="n">
        <v>0.05267749619367051</v>
      </c>
      <c r="AQ120" s="24" t="n">
        <v>0.07886276121449791</v>
      </c>
      <c r="AR120" s="24" t="n">
        <v>0.0884063607675637</v>
      </c>
      <c r="AS120" s="24" t="n">
        <v>0.09324138287553965</v>
      </c>
      <c r="AU120" s="24" t="n">
        <v>0.3238699626789474</v>
      </c>
      <c r="AV120" s="24" t="n">
        <v>0.02783328614090302</v>
      </c>
      <c r="AW120" s="24" t="n">
        <v>0.004520482993521945</v>
      </c>
      <c r="AX120" s="24" t="n">
        <v>0.1110975688315486</v>
      </c>
    </row>
    <row r="121">
      <c r="B121" s="23" t="inlineStr">
        <is>
          <t>Neither agree nor disagree</t>
        </is>
      </c>
      <c r="C121" s="24" t="n">
        <v>0.1826483952746666</v>
      </c>
      <c r="D121" s="24" t="n">
        <v>0.1826390195289145</v>
      </c>
      <c r="E121" s="24" t="n">
        <v>0.1819484733806556</v>
      </c>
      <c r="G121" s="24" t="n">
        <v>0.2522859394678</v>
      </c>
      <c r="H121" s="24" t="n">
        <v>0.1866365005519247</v>
      </c>
      <c r="I121" s="24" t="n">
        <v>0.1858300047130491</v>
      </c>
      <c r="J121" s="24" t="n">
        <v>0.1714891314804872</v>
      </c>
      <c r="K121" s="24" t="n">
        <v>0.1741922072201084</v>
      </c>
      <c r="L121" s="24" t="n">
        <v>0.1456584822673223</v>
      </c>
      <c r="N121" s="24" t="n">
        <v>0.2206214930969684</v>
      </c>
      <c r="O121" s="24" t="n">
        <v>0.1837484390580363</v>
      </c>
      <c r="P121" s="24" t="n">
        <v>0.1847476425954555</v>
      </c>
      <c r="Q121" s="24" t="n">
        <v>0.2163783463256954</v>
      </c>
      <c r="R121" s="24" t="n">
        <v>0.2278698697814886</v>
      </c>
      <c r="S121" s="24" t="n">
        <v>0.1547315389021212</v>
      </c>
      <c r="T121" s="24" t="n">
        <v>0.1764444181610814</v>
      </c>
      <c r="U121" s="24" t="n">
        <v>0.16643762354259</v>
      </c>
      <c r="V121" s="24" t="n">
        <v>0.1794154581445662</v>
      </c>
      <c r="W121" s="24" t="n">
        <v>0.1540869751175367</v>
      </c>
      <c r="Y121" s="24" t="n">
        <v>0.1897094280004032</v>
      </c>
      <c r="Z121" s="24" t="n">
        <v>0.1884717560091617</v>
      </c>
      <c r="AA121" s="24" t="n">
        <v>0.1419047612849488</v>
      </c>
      <c r="AB121" s="24" t="n">
        <v>0.2048322293994168</v>
      </c>
      <c r="AD121" s="24" t="n">
        <v>0.1459624597744276</v>
      </c>
      <c r="AE121" s="24" t="n">
        <v>0.1465893498742961</v>
      </c>
      <c r="AF121" s="24" t="n">
        <v>0.2469120594441054</v>
      </c>
      <c r="AG121" s="24" t="n">
        <v>0.1993025989603439</v>
      </c>
      <c r="AH121" s="24" t="n">
        <v>0.1459869419007088</v>
      </c>
      <c r="AI121" s="24" t="n">
        <v>0.4080290883257734</v>
      </c>
      <c r="AJ121" s="24" t="n">
        <v>0.241458704039093</v>
      </c>
      <c r="AL121" s="24" t="n">
        <v>0.184421323444576</v>
      </c>
      <c r="AM121" s="24" t="n">
        <v>0.1687022335673365</v>
      </c>
      <c r="AN121" s="24" t="n">
        <v>0.2486449021709079</v>
      </c>
      <c r="AO121" s="24" t="n">
        <v>0.1689053186009521</v>
      </c>
      <c r="AP121" s="24" t="n">
        <v>0.1253478531686162</v>
      </c>
      <c r="AQ121" s="24" t="n">
        <v>0.2828168779697951</v>
      </c>
      <c r="AR121" s="24" t="n">
        <v>0.2153254598281171</v>
      </c>
      <c r="AS121" s="24" t="n">
        <v>0.1968316404412894</v>
      </c>
      <c r="AU121" s="24" t="n">
        <v>0.3559395627848817</v>
      </c>
      <c r="AV121" s="24" t="n">
        <v>0.0999024614568115</v>
      </c>
      <c r="AW121" s="24" t="n">
        <v>0.05079471111701898</v>
      </c>
      <c r="AX121" s="24" t="n">
        <v>0.373869835062096</v>
      </c>
    </row>
    <row r="122">
      <c r="B122" s="23" t="inlineStr">
        <is>
          <t>Somewhat agree</t>
        </is>
      </c>
      <c r="C122" s="24" t="n">
        <v>0.3176760761201101</v>
      </c>
      <c r="D122" s="24" t="n">
        <v>0.3169474506306353</v>
      </c>
      <c r="E122" s="24" t="n">
        <v>0.31934260599524</v>
      </c>
      <c r="G122" s="24" t="n">
        <v>0.3167169896818789</v>
      </c>
      <c r="H122" s="24" t="n">
        <v>0.3273221646216234</v>
      </c>
      <c r="I122" s="24" t="n">
        <v>0.3305464671871987</v>
      </c>
      <c r="J122" s="24" t="n">
        <v>0.3308993521539534</v>
      </c>
      <c r="K122" s="24" t="n">
        <v>0.2849923991493081</v>
      </c>
      <c r="L122" s="24" t="n">
        <v>0.3112641860964544</v>
      </c>
      <c r="N122" s="24" t="n">
        <v>0.2480593425049012</v>
      </c>
      <c r="O122" s="24" t="n">
        <v>0.3782781668994136</v>
      </c>
      <c r="P122" s="24" t="n">
        <v>0.3283750682937248</v>
      </c>
      <c r="Q122" s="24" t="n">
        <v>0.2665805487443618</v>
      </c>
      <c r="R122" s="24" t="n">
        <v>0.3311417920324471</v>
      </c>
      <c r="S122" s="24" t="n">
        <v>0.3525244074883805</v>
      </c>
      <c r="T122" s="24" t="n">
        <v>0.3357463545582233</v>
      </c>
      <c r="U122" s="24" t="n">
        <v>0.2919267573613958</v>
      </c>
      <c r="V122" s="24" t="n">
        <v>0.3359138585803399</v>
      </c>
      <c r="W122" s="24" t="n">
        <v>0.3112179521477973</v>
      </c>
      <c r="Y122" s="24" t="n">
        <v>0.3279784021034113</v>
      </c>
      <c r="Z122" s="24" t="n">
        <v>0.3035514886114392</v>
      </c>
      <c r="AA122" s="24" t="n">
        <v>0.3282322277515637</v>
      </c>
      <c r="AB122" s="24" t="n">
        <v>0.311921472456466</v>
      </c>
      <c r="AD122" s="24" t="n">
        <v>0.3192003439524684</v>
      </c>
      <c r="AE122" s="24" t="n">
        <v>0.3631310405022457</v>
      </c>
      <c r="AF122" s="24" t="n">
        <v>0.3012494656783899</v>
      </c>
      <c r="AG122" s="24" t="n">
        <v>0.3317752453547824</v>
      </c>
      <c r="AH122" s="24" t="n">
        <v>0.2715134335373551</v>
      </c>
      <c r="AI122" s="24" t="n">
        <v>0.3443870662427038</v>
      </c>
      <c r="AJ122" s="24" t="n">
        <v>0.2772865544735769</v>
      </c>
      <c r="AL122" s="24" t="n">
        <v>0.3261015689426652</v>
      </c>
      <c r="AM122" s="24" t="n">
        <v>0.3551152107558723</v>
      </c>
      <c r="AN122" s="24" t="n">
        <v>0.280977220552627</v>
      </c>
      <c r="AO122" s="24" t="n">
        <v>0.3700615421517311</v>
      </c>
      <c r="AP122" s="24" t="n">
        <v>0.2889072383306441</v>
      </c>
      <c r="AQ122" s="24" t="n">
        <v>0.2805173839323893</v>
      </c>
      <c r="AR122" s="24" t="n">
        <v>0.3256148780566269</v>
      </c>
      <c r="AS122" s="24" t="n">
        <v>0.2647135054521002</v>
      </c>
      <c r="AU122" s="24" t="n">
        <v>0.1866451297026489</v>
      </c>
      <c r="AV122" s="24" t="n">
        <v>0.3039114383958925</v>
      </c>
      <c r="AW122" s="24" t="n">
        <v>0.3785151539140763</v>
      </c>
      <c r="AX122" s="24" t="n">
        <v>0.3784298410867555</v>
      </c>
    </row>
    <row r="123">
      <c r="B123" s="23" t="inlineStr">
        <is>
          <t>Strongly agree</t>
        </is>
      </c>
      <c r="C123" s="24" t="n">
        <v>0.3714523405486549</v>
      </c>
      <c r="D123" s="24" t="n">
        <v>0.3696394115887963</v>
      </c>
      <c r="E123" s="24" t="n">
        <v>0.3725961264484859</v>
      </c>
      <c r="G123" s="24" t="n">
        <v>0.2567947174346653</v>
      </c>
      <c r="H123" s="24" t="n">
        <v>0.3219556897835927</v>
      </c>
      <c r="I123" s="24" t="n">
        <v>0.3573405002730274</v>
      </c>
      <c r="J123" s="24" t="n">
        <v>0.4012419713067282</v>
      </c>
      <c r="K123" s="24" t="n">
        <v>0.4361160513413673</v>
      </c>
      <c r="L123" s="24" t="n">
        <v>0.4310904394163664</v>
      </c>
      <c r="N123" s="24" t="n">
        <v>0.4066454125112862</v>
      </c>
      <c r="O123" s="24" t="n">
        <v>0.3066653340889686</v>
      </c>
      <c r="P123" s="24" t="n">
        <v>0.348042144738021</v>
      </c>
      <c r="Q123" s="24" t="n">
        <v>0.4203852425590804</v>
      </c>
      <c r="R123" s="24" t="n">
        <v>0.3271017857570271</v>
      </c>
      <c r="S123" s="24" t="n">
        <v>0.3944808407269845</v>
      </c>
      <c r="T123" s="24" t="n">
        <v>0.3687548935368071</v>
      </c>
      <c r="U123" s="24" t="n">
        <v>0.406484422317145</v>
      </c>
      <c r="V123" s="24" t="n">
        <v>0.3351691259370396</v>
      </c>
      <c r="W123" s="24" t="n">
        <v>0.3789136030066561</v>
      </c>
      <c r="Y123" s="24" t="n">
        <v>0.3395264964874507</v>
      </c>
      <c r="Z123" s="24" t="n">
        <v>0.3582185765613691</v>
      </c>
      <c r="AA123" s="24" t="n">
        <v>0.4207707429156806</v>
      </c>
      <c r="AB123" s="24" t="n">
        <v>0.3762687050705758</v>
      </c>
      <c r="AD123" s="24" t="n">
        <v>0.4689309711668378</v>
      </c>
      <c r="AE123" s="24" t="n">
        <v>0.3319270721265505</v>
      </c>
      <c r="AF123" s="24" t="n">
        <v>0.2784999032724589</v>
      </c>
      <c r="AG123" s="24" t="n">
        <v>0.2425655925683254</v>
      </c>
      <c r="AH123" s="24" t="n">
        <v>0.5190823098812032</v>
      </c>
      <c r="AI123" s="24" t="n">
        <v>0.1920559817262319</v>
      </c>
      <c r="AJ123" s="24" t="n">
        <v>0.3400352913752782</v>
      </c>
      <c r="AL123" s="24" t="n">
        <v>0.4285179018657347</v>
      </c>
      <c r="AM123" s="24" t="n">
        <v>0.3012962278062765</v>
      </c>
      <c r="AN123" s="24" t="n">
        <v>0.2839189257609892</v>
      </c>
      <c r="AO123" s="24" t="n">
        <v>0.209593150871951</v>
      </c>
      <c r="AP123" s="24" t="n">
        <v>0.5177108237464525</v>
      </c>
      <c r="AQ123" s="24" t="n">
        <v>0.3275058751740393</v>
      </c>
      <c r="AR123" s="24" t="n">
        <v>0.3514412954416732</v>
      </c>
      <c r="AS123" s="24" t="n">
        <v>0.433838429688162</v>
      </c>
      <c r="AU123" s="24" t="n">
        <v>0.01450333092312398</v>
      </c>
      <c r="AV123" s="24" t="n">
        <v>0.5647567474157403</v>
      </c>
      <c r="AW123" s="24" t="n">
        <v>0.5661696519753828</v>
      </c>
      <c r="AX123" s="24" t="n">
        <v>0.1002045046991343</v>
      </c>
    </row>
    <row r="125">
      <c r="B125" s="20" t="inlineStr">
        <is>
          <t>To what extent do you agree with the following statements? If you are unsure, please select 'Neither agree nor disagree'.: Prisons should focus on preparing people to reintegrate into society</t>
        </is>
      </c>
    </row>
    <row r="126">
      <c r="B126" s="21" t="inlineStr">
        <is>
          <t>BASE: All Respondents</t>
        </is>
      </c>
    </row>
    <row r="127">
      <c r="B127" s="16" t="inlineStr">
        <is>
          <t>Unweighted</t>
        </is>
      </c>
      <c r="C127" s="22" t="n">
        <v>1999</v>
      </c>
      <c r="D127" s="22" t="n">
        <v>936</v>
      </c>
      <c r="E127" s="22" t="n">
        <v>1056</v>
      </c>
      <c r="G127" s="22" t="n">
        <v>282</v>
      </c>
      <c r="H127" s="22" t="n">
        <v>355</v>
      </c>
      <c r="I127" s="22" t="n">
        <v>333</v>
      </c>
      <c r="J127" s="22" t="n">
        <v>313</v>
      </c>
      <c r="K127" s="22" t="n">
        <v>283</v>
      </c>
      <c r="L127" s="22" t="n">
        <v>433</v>
      </c>
      <c r="N127" s="22" t="n">
        <v>103</v>
      </c>
      <c r="O127" s="22" t="n">
        <v>103</v>
      </c>
      <c r="P127" s="22" t="n">
        <v>259</v>
      </c>
      <c r="Q127" s="22" t="n">
        <v>192</v>
      </c>
      <c r="R127" s="22" t="n">
        <v>162</v>
      </c>
      <c r="S127" s="22" t="n">
        <v>220</v>
      </c>
      <c r="T127" s="22" t="n">
        <v>220</v>
      </c>
      <c r="U127" s="22" t="n">
        <v>302</v>
      </c>
      <c r="V127" s="22" t="n">
        <v>270</v>
      </c>
      <c r="W127" s="22" t="n">
        <v>168</v>
      </c>
      <c r="Y127" s="22" t="n">
        <v>568</v>
      </c>
      <c r="Z127" s="22" t="n">
        <v>481</v>
      </c>
      <c r="AA127" s="22" t="n">
        <v>459</v>
      </c>
      <c r="AB127" s="22" t="n">
        <v>474</v>
      </c>
      <c r="AD127" s="22" t="n">
        <v>355</v>
      </c>
      <c r="AE127" s="22" t="n">
        <v>640</v>
      </c>
      <c r="AF127" s="22" t="n">
        <v>155</v>
      </c>
      <c r="AG127" s="22" t="n">
        <v>118</v>
      </c>
      <c r="AH127" s="22" t="n">
        <v>274</v>
      </c>
      <c r="AI127" s="22" t="n">
        <v>42</v>
      </c>
      <c r="AJ127" s="22" t="n">
        <v>415</v>
      </c>
      <c r="AL127" s="22" t="n">
        <v>299</v>
      </c>
      <c r="AM127" s="22" t="n">
        <v>422</v>
      </c>
      <c r="AN127" s="22" t="n">
        <v>182</v>
      </c>
      <c r="AO127" s="22" t="n">
        <v>220</v>
      </c>
      <c r="AP127" s="22" t="n">
        <v>458</v>
      </c>
      <c r="AQ127" s="22" t="n">
        <v>159</v>
      </c>
      <c r="AR127" s="22" t="n">
        <v>174</v>
      </c>
      <c r="AS127" s="22" t="n">
        <v>85</v>
      </c>
      <c r="AU127" s="22" t="n">
        <v>423</v>
      </c>
      <c r="AV127" s="22" t="n">
        <v>543</v>
      </c>
      <c r="AW127" s="22" t="n">
        <v>701</v>
      </c>
      <c r="AX127" s="22" t="n">
        <v>332</v>
      </c>
    </row>
    <row r="128">
      <c r="B128" s="18" t="inlineStr">
        <is>
          <t>Weighted</t>
        </is>
      </c>
      <c r="C128" s="22" t="n">
        <v>1999</v>
      </c>
      <c r="D128" s="22" t="n">
        <v>987</v>
      </c>
      <c r="E128" s="22" t="n">
        <v>1009</v>
      </c>
      <c r="G128" s="22" t="n">
        <v>277</v>
      </c>
      <c r="H128" s="22" t="n">
        <v>341</v>
      </c>
      <c r="I128" s="22" t="n">
        <v>340</v>
      </c>
      <c r="J128" s="22" t="n">
        <v>341</v>
      </c>
      <c r="K128" s="22" t="n">
        <v>282</v>
      </c>
      <c r="L128" s="22" t="n">
        <v>420</v>
      </c>
      <c r="N128" s="22" t="n">
        <v>114</v>
      </c>
      <c r="O128" s="22" t="n">
        <v>91</v>
      </c>
      <c r="P128" s="22" t="n">
        <v>250</v>
      </c>
      <c r="Q128" s="22" t="n">
        <v>182</v>
      </c>
      <c r="R128" s="22" t="n">
        <v>159</v>
      </c>
      <c r="S128" s="22" t="n">
        <v>205</v>
      </c>
      <c r="T128" s="22" t="n">
        <v>205</v>
      </c>
      <c r="U128" s="22" t="n">
        <v>317</v>
      </c>
      <c r="V128" s="22" t="n">
        <v>295</v>
      </c>
      <c r="W128" s="22" t="n">
        <v>182</v>
      </c>
      <c r="Y128" s="22" t="n">
        <v>540</v>
      </c>
      <c r="Z128" s="22" t="n">
        <v>519</v>
      </c>
      <c r="AA128" s="22" t="n">
        <v>440</v>
      </c>
      <c r="AB128" s="22" t="n">
        <v>500</v>
      </c>
      <c r="AD128" s="22" t="n">
        <v>350</v>
      </c>
      <c r="AE128" s="22" t="n">
        <v>639</v>
      </c>
      <c r="AF128" s="22" t="n">
        <v>159</v>
      </c>
      <c r="AG128" s="22" t="n">
        <v>114</v>
      </c>
      <c r="AH128" s="22" t="n">
        <v>280</v>
      </c>
      <c r="AI128" s="22" t="n">
        <v>42</v>
      </c>
      <c r="AJ128" s="22" t="n">
        <v>416</v>
      </c>
      <c r="AL128" s="22" t="n">
        <v>296</v>
      </c>
      <c r="AM128" s="22" t="n">
        <v>417</v>
      </c>
      <c r="AN128" s="22" t="n">
        <v>184</v>
      </c>
      <c r="AO128" s="22" t="n">
        <v>215</v>
      </c>
      <c r="AP128" s="22" t="n">
        <v>465</v>
      </c>
      <c r="AQ128" s="22" t="n">
        <v>157</v>
      </c>
      <c r="AR128" s="22" t="n">
        <v>175</v>
      </c>
      <c r="AS128" s="22" t="n">
        <v>90</v>
      </c>
      <c r="AU128" s="22" t="n">
        <v>421</v>
      </c>
      <c r="AV128" s="22" t="n">
        <v>546</v>
      </c>
      <c r="AW128" s="22" t="n">
        <v>697</v>
      </c>
      <c r="AX128" s="22" t="n">
        <v>335</v>
      </c>
    </row>
    <row r="129">
      <c r="B129" s="23" t="inlineStr">
        <is>
          <t>Strongly disagree</t>
        </is>
      </c>
      <c r="C129" s="24" t="n">
        <v>0.02613900305141341</v>
      </c>
      <c r="D129" s="24" t="n">
        <v>0.03396947500043005</v>
      </c>
      <c r="E129" s="24" t="n">
        <v>0.01855757527006734</v>
      </c>
      <c r="G129" s="24" t="n">
        <v>0.02284937299089259</v>
      </c>
      <c r="H129" s="24" t="n">
        <v>0.0255538841152251</v>
      </c>
      <c r="I129" s="24" t="n">
        <v>0.03367242437543277</v>
      </c>
      <c r="J129" s="24" t="n">
        <v>0.0150896532396521</v>
      </c>
      <c r="K129" s="24" t="n">
        <v>0.04428519037809722</v>
      </c>
      <c r="L129" s="24" t="n">
        <v>0.01946812610561631</v>
      </c>
      <c r="N129" s="24" t="n">
        <v>0.03822278930827575</v>
      </c>
      <c r="O129" s="24" t="n">
        <v>0.009780471352466345</v>
      </c>
      <c r="P129" s="24" t="n">
        <v>0.02329684810521089</v>
      </c>
      <c r="Q129" s="24" t="n">
        <v>0.0207450225586015</v>
      </c>
      <c r="R129" s="24" t="n">
        <v>0.0390935003037247</v>
      </c>
      <c r="S129" s="24" t="n">
        <v>0.004230456941394289</v>
      </c>
      <c r="T129" s="24" t="n">
        <v>0.00880697875243493</v>
      </c>
      <c r="U129" s="24" t="n">
        <v>0.04047985788574118</v>
      </c>
      <c r="V129" s="24" t="n">
        <v>0.03785338258010855</v>
      </c>
      <c r="W129" s="24" t="n">
        <v>0.02483557573365142</v>
      </c>
      <c r="Y129" s="24" t="n">
        <v>0.02504429459026837</v>
      </c>
      <c r="Z129" s="24" t="n">
        <v>0.02781390898797603</v>
      </c>
      <c r="AA129" s="24" t="n">
        <v>0.02806104879628258</v>
      </c>
      <c r="AB129" s="24" t="n">
        <v>0.02389133557181318</v>
      </c>
      <c r="AD129" s="24" t="n">
        <v>0.0298556278816258</v>
      </c>
      <c r="AE129" s="24" t="n">
        <v>0.01087321076542306</v>
      </c>
      <c r="AF129" s="24" t="n">
        <v>0.005678223099359428</v>
      </c>
      <c r="AG129" s="24" t="n">
        <v>0.01616004521766753</v>
      </c>
      <c r="AH129" s="24" t="n">
        <v>0.07383711576753486</v>
      </c>
      <c r="AI129" s="24" t="n">
        <v>0</v>
      </c>
      <c r="AJ129" s="24" t="n">
        <v>0.02759217164787701</v>
      </c>
      <c r="AL129" s="24" t="n">
        <v>0.01622813711674208</v>
      </c>
      <c r="AM129" s="24" t="n">
        <v>0.01381362496448107</v>
      </c>
      <c r="AN129" s="24" t="n">
        <v>0</v>
      </c>
      <c r="AO129" s="24" t="n">
        <v>0.004242598262999967</v>
      </c>
      <c r="AP129" s="24" t="n">
        <v>0.06270081963446338</v>
      </c>
      <c r="AQ129" s="24" t="n">
        <v>0.01993546448408432</v>
      </c>
      <c r="AR129" s="24" t="n">
        <v>0.02964483489678141</v>
      </c>
      <c r="AS129" s="24" t="n">
        <v>0.03658496666743977</v>
      </c>
      <c r="AU129" s="24" t="n">
        <v>0.004647910096808729</v>
      </c>
      <c r="AV129" s="24" t="n">
        <v>0.07538766893330279</v>
      </c>
      <c r="AW129" s="24" t="n">
        <v>0.003189589667582942</v>
      </c>
      <c r="AX129" s="24" t="n">
        <v>0.02059006341652853</v>
      </c>
    </row>
    <row r="130">
      <c r="B130" s="23" t="inlineStr">
        <is>
          <t>Somewhat disagree</t>
        </is>
      </c>
      <c r="C130" s="24" t="n">
        <v>0.06014748340406104</v>
      </c>
      <c r="D130" s="24" t="n">
        <v>0.06035826292519789</v>
      </c>
      <c r="E130" s="24" t="n">
        <v>0.06012187908504398</v>
      </c>
      <c r="G130" s="24" t="n">
        <v>0.0551430192476681</v>
      </c>
      <c r="H130" s="24" t="n">
        <v>0.08552463815299256</v>
      </c>
      <c r="I130" s="24" t="n">
        <v>0.05120170722698625</v>
      </c>
      <c r="J130" s="24" t="n">
        <v>0.05984442604300345</v>
      </c>
      <c r="K130" s="24" t="n">
        <v>0.04886772227619903</v>
      </c>
      <c r="L130" s="24" t="n">
        <v>0.05788656150063203</v>
      </c>
      <c r="N130" s="24" t="n">
        <v>0.07115744749962137</v>
      </c>
      <c r="O130" s="24" t="n">
        <v>0.05201097293955968</v>
      </c>
      <c r="P130" s="24" t="n">
        <v>0.06214743984563866</v>
      </c>
      <c r="Q130" s="24" t="n">
        <v>0.07886291069743805</v>
      </c>
      <c r="R130" s="24" t="n">
        <v>0.04748261426118142</v>
      </c>
      <c r="S130" s="24" t="n">
        <v>0.05862649087899669</v>
      </c>
      <c r="T130" s="24" t="n">
        <v>0.04456329486694578</v>
      </c>
      <c r="U130" s="24" t="n">
        <v>0.06623165524351111</v>
      </c>
      <c r="V130" s="24" t="n">
        <v>0.06942341782265846</v>
      </c>
      <c r="W130" s="24" t="n">
        <v>0.04051156396087326</v>
      </c>
      <c r="Y130" s="24" t="n">
        <v>0.07914386310934887</v>
      </c>
      <c r="Z130" s="24" t="n">
        <v>0.05621777245718779</v>
      </c>
      <c r="AA130" s="24" t="n">
        <v>0.05936305630219852</v>
      </c>
      <c r="AB130" s="24" t="n">
        <v>0.04440072913484368</v>
      </c>
      <c r="AD130" s="24" t="n">
        <v>0.09194089872512472</v>
      </c>
      <c r="AE130" s="24" t="n">
        <v>0.04638620292052899</v>
      </c>
      <c r="AF130" s="24" t="n">
        <v>0.03478534297904302</v>
      </c>
      <c r="AG130" s="24" t="n">
        <v>0.05757028531611103</v>
      </c>
      <c r="AH130" s="24" t="n">
        <v>0.04760327930968762</v>
      </c>
      <c r="AI130" s="24" t="n">
        <v>0.06394275230582347</v>
      </c>
      <c r="AJ130" s="24" t="n">
        <v>0.07299035364433908</v>
      </c>
      <c r="AL130" s="24" t="n">
        <v>0.07947767771692868</v>
      </c>
      <c r="AM130" s="24" t="n">
        <v>0.03787170474292358</v>
      </c>
      <c r="AN130" s="24" t="n">
        <v>0.05104590957249465</v>
      </c>
      <c r="AO130" s="24" t="n">
        <v>0.07761511318835329</v>
      </c>
      <c r="AP130" s="24" t="n">
        <v>0.07418906405640634</v>
      </c>
      <c r="AQ130" s="24" t="n">
        <v>0.05125674821844444</v>
      </c>
      <c r="AR130" s="24" t="n">
        <v>0.04267784631164875</v>
      </c>
      <c r="AS130" s="24" t="n">
        <v>0.05374669302290628</v>
      </c>
      <c r="AU130" s="24" t="n">
        <v>0.006524842487642639</v>
      </c>
      <c r="AV130" s="24" t="n">
        <v>0.1150657289356737</v>
      </c>
      <c r="AW130" s="24" t="n">
        <v>0.02355976964026591</v>
      </c>
      <c r="AX130" s="24" t="n">
        <v>0.1141498649225738</v>
      </c>
    </row>
    <row r="131">
      <c r="B131" s="23" t="inlineStr">
        <is>
          <t>Neither agree nor disagree</t>
        </is>
      </c>
      <c r="C131" s="24" t="n">
        <v>0.2295319262076371</v>
      </c>
      <c r="D131" s="24" t="n">
        <v>0.2203722829292114</v>
      </c>
      <c r="E131" s="24" t="n">
        <v>0.2383246162594557</v>
      </c>
      <c r="G131" s="24" t="n">
        <v>0.2513408556938435</v>
      </c>
      <c r="H131" s="24" t="n">
        <v>0.2109697062853323</v>
      </c>
      <c r="I131" s="24" t="n">
        <v>0.2532156632970561</v>
      </c>
      <c r="J131" s="24" t="n">
        <v>0.1996023487312415</v>
      </c>
      <c r="K131" s="24" t="n">
        <v>0.2381305931908277</v>
      </c>
      <c r="L131" s="24" t="n">
        <v>0.2295822961283889</v>
      </c>
      <c r="N131" s="24" t="n">
        <v>0.181522562960284</v>
      </c>
      <c r="O131" s="24" t="n">
        <v>0.19919304395119</v>
      </c>
      <c r="P131" s="24" t="n">
        <v>0.2023485824977724</v>
      </c>
      <c r="Q131" s="24" t="n">
        <v>0.2704000401908274</v>
      </c>
      <c r="R131" s="24" t="n">
        <v>0.2454970011301287</v>
      </c>
      <c r="S131" s="24" t="n">
        <v>0.2449425428872456</v>
      </c>
      <c r="T131" s="24" t="n">
        <v>0.2606916239246041</v>
      </c>
      <c r="U131" s="24" t="n">
        <v>0.2448180372222303</v>
      </c>
      <c r="V131" s="24" t="n">
        <v>0.1855008572873677</v>
      </c>
      <c r="W131" s="24" t="n">
        <v>0.2497504752693458</v>
      </c>
      <c r="Y131" s="24" t="n">
        <v>0.1957431681239959</v>
      </c>
      <c r="Z131" s="24" t="n">
        <v>0.2141651674976442</v>
      </c>
      <c r="AA131" s="24" t="n">
        <v>0.2503088846487536</v>
      </c>
      <c r="AB131" s="24" t="n">
        <v>0.2636907570507596</v>
      </c>
      <c r="AD131" s="24" t="n">
        <v>0.2430481272355519</v>
      </c>
      <c r="AE131" s="24" t="n">
        <v>0.1823275623682236</v>
      </c>
      <c r="AF131" s="24" t="n">
        <v>0.1648111665114088</v>
      </c>
      <c r="AG131" s="24" t="n">
        <v>0.1697495400500074</v>
      </c>
      <c r="AH131" s="24" t="n">
        <v>0.3088016854531803</v>
      </c>
      <c r="AI131" s="24" t="n">
        <v>0.3723836175691003</v>
      </c>
      <c r="AJ131" s="24" t="n">
        <v>0.2638834723187971</v>
      </c>
      <c r="AL131" s="24" t="n">
        <v>0.2523734901629774</v>
      </c>
      <c r="AM131" s="24" t="n">
        <v>0.1587045633759115</v>
      </c>
      <c r="AN131" s="24" t="n">
        <v>0.2005402845722379</v>
      </c>
      <c r="AO131" s="24" t="n">
        <v>0.1558090654766568</v>
      </c>
      <c r="AP131" s="24" t="n">
        <v>0.254528376938761</v>
      </c>
      <c r="AQ131" s="24" t="n">
        <v>0.3859663070632526</v>
      </c>
      <c r="AR131" s="24" t="n">
        <v>0.2455036391230017</v>
      </c>
      <c r="AS131" s="24" t="n">
        <v>0.2841846834252286</v>
      </c>
      <c r="AU131" s="24" t="n">
        <v>0.09362656958565828</v>
      </c>
      <c r="AV131" s="24" t="n">
        <v>0.3657460997518944</v>
      </c>
      <c r="AW131" s="24" t="n">
        <v>0.1031608861989291</v>
      </c>
      <c r="AX131" s="24" t="n">
        <v>0.4412324125230292</v>
      </c>
    </row>
    <row r="132">
      <c r="B132" s="23" t="inlineStr">
        <is>
          <t>Somewhat agree</t>
        </is>
      </c>
      <c r="C132" s="24" t="n">
        <v>0.4131015542412813</v>
      </c>
      <c r="D132" s="24" t="n">
        <v>0.4097239324209567</v>
      </c>
      <c r="E132" s="24" t="n">
        <v>0.4159021350550097</v>
      </c>
      <c r="G132" s="24" t="n">
        <v>0.3526780459145818</v>
      </c>
      <c r="H132" s="24" t="n">
        <v>0.3614041463492747</v>
      </c>
      <c r="I132" s="24" t="n">
        <v>0.3773269809863805</v>
      </c>
      <c r="J132" s="24" t="n">
        <v>0.4282904495056787</v>
      </c>
      <c r="K132" s="24" t="n">
        <v>0.4637642866196762</v>
      </c>
      <c r="L132" s="24" t="n">
        <v>0.4775613711254527</v>
      </c>
      <c r="N132" s="24" t="n">
        <v>0.4670732873742663</v>
      </c>
      <c r="O132" s="24" t="n">
        <v>0.4043023412095174</v>
      </c>
      <c r="P132" s="24" t="n">
        <v>0.4391583764177149</v>
      </c>
      <c r="Q132" s="24" t="n">
        <v>0.430733800884773</v>
      </c>
      <c r="R132" s="24" t="n">
        <v>0.3888974724233378</v>
      </c>
      <c r="S132" s="24" t="n">
        <v>0.4210157376729138</v>
      </c>
      <c r="T132" s="24" t="n">
        <v>0.4199064147370317</v>
      </c>
      <c r="U132" s="24" t="n">
        <v>0.3520849734793457</v>
      </c>
      <c r="V132" s="24" t="n">
        <v>0.42776928571159</v>
      </c>
      <c r="W132" s="24" t="n">
        <v>0.4174906818515013</v>
      </c>
      <c r="Y132" s="24" t="n">
        <v>0.4396789302015819</v>
      </c>
      <c r="Z132" s="24" t="n">
        <v>0.4106889108535899</v>
      </c>
      <c r="AA132" s="24" t="n">
        <v>0.3978752238458917</v>
      </c>
      <c r="AB132" s="24" t="n">
        <v>0.4003014827885228</v>
      </c>
      <c r="AD132" s="24" t="n">
        <v>0.4195580351181149</v>
      </c>
      <c r="AE132" s="24" t="n">
        <v>0.4471546496000005</v>
      </c>
      <c r="AF132" s="24" t="n">
        <v>0.4666378000882863</v>
      </c>
      <c r="AG132" s="24" t="n">
        <v>0.3884577070053598</v>
      </c>
      <c r="AH132" s="24" t="n">
        <v>0.3773483062668032</v>
      </c>
      <c r="AI132" s="24" t="n">
        <v>0.3037577220010922</v>
      </c>
      <c r="AJ132" s="24" t="n">
        <v>0.3769018377031313</v>
      </c>
      <c r="AL132" s="24" t="n">
        <v>0.415913227184746</v>
      </c>
      <c r="AM132" s="24" t="n">
        <v>0.4419165696543305</v>
      </c>
      <c r="AN132" s="24" t="n">
        <v>0.4172302490681159</v>
      </c>
      <c r="AO132" s="24" t="n">
        <v>0.3831832100781012</v>
      </c>
      <c r="AP132" s="24" t="n">
        <v>0.4001452662123028</v>
      </c>
      <c r="AQ132" s="24" t="n">
        <v>0.3746112252923493</v>
      </c>
      <c r="AR132" s="24" t="n">
        <v>0.4599557402873162</v>
      </c>
      <c r="AS132" s="24" t="n">
        <v>0.3763331817636656</v>
      </c>
      <c r="AU132" s="24" t="n">
        <v>0.4727563721530478</v>
      </c>
      <c r="AV132" s="24" t="n">
        <v>0.3496540305868946</v>
      </c>
      <c r="AW132" s="24" t="n">
        <v>0.4514770055699025</v>
      </c>
      <c r="AX132" s="24" t="n">
        <v>0.3617026718378257</v>
      </c>
    </row>
    <row r="133">
      <c r="B133" s="23" t="inlineStr">
        <is>
          <t>Strongly agree</t>
        </is>
      </c>
      <c r="C133" s="24" t="n">
        <v>0.2710800330956072</v>
      </c>
      <c r="D133" s="24" t="n">
        <v>0.2755760467242039</v>
      </c>
      <c r="E133" s="24" t="n">
        <v>0.2670937943304234</v>
      </c>
      <c r="G133" s="24" t="n">
        <v>0.3179887061530142</v>
      </c>
      <c r="H133" s="24" t="n">
        <v>0.3165476250971754</v>
      </c>
      <c r="I133" s="24" t="n">
        <v>0.2845832241141445</v>
      </c>
      <c r="J133" s="24" t="n">
        <v>0.2971731224804242</v>
      </c>
      <c r="K133" s="24" t="n">
        <v>0.2049522075351998</v>
      </c>
      <c r="L133" s="24" t="n">
        <v>0.2155016451399101</v>
      </c>
      <c r="N133" s="24" t="n">
        <v>0.2420239128575522</v>
      </c>
      <c r="O133" s="24" t="n">
        <v>0.3347131705472667</v>
      </c>
      <c r="P133" s="24" t="n">
        <v>0.2730487531336632</v>
      </c>
      <c r="Q133" s="24" t="n">
        <v>0.1992582256683601</v>
      </c>
      <c r="R133" s="24" t="n">
        <v>0.2790294118816275</v>
      </c>
      <c r="S133" s="24" t="n">
        <v>0.2711847716194495</v>
      </c>
      <c r="T133" s="24" t="n">
        <v>0.2660316877189836</v>
      </c>
      <c r="U133" s="24" t="n">
        <v>0.2963854761691717</v>
      </c>
      <c r="V133" s="24" t="n">
        <v>0.2794530565982755</v>
      </c>
      <c r="W133" s="24" t="n">
        <v>0.2674117031846283</v>
      </c>
      <c r="Y133" s="24" t="n">
        <v>0.2603897439748049</v>
      </c>
      <c r="Z133" s="24" t="n">
        <v>0.2911142402036021</v>
      </c>
      <c r="AA133" s="24" t="n">
        <v>0.2643917864068736</v>
      </c>
      <c r="AB133" s="24" t="n">
        <v>0.2677156954540607</v>
      </c>
      <c r="AD133" s="24" t="n">
        <v>0.2155973110395826</v>
      </c>
      <c r="AE133" s="24" t="n">
        <v>0.3132583743458238</v>
      </c>
      <c r="AF133" s="24" t="n">
        <v>0.3280874673219024</v>
      </c>
      <c r="AG133" s="24" t="n">
        <v>0.368062422410854</v>
      </c>
      <c r="AH133" s="24" t="n">
        <v>0.1924096132027939</v>
      </c>
      <c r="AI133" s="24" t="n">
        <v>0.2599159081239842</v>
      </c>
      <c r="AJ133" s="24" t="n">
        <v>0.2586321646858556</v>
      </c>
      <c r="AL133" s="24" t="n">
        <v>0.2360074678186057</v>
      </c>
      <c r="AM133" s="24" t="n">
        <v>0.3476935372623532</v>
      </c>
      <c r="AN133" s="24" t="n">
        <v>0.3311835567871517</v>
      </c>
      <c r="AO133" s="24" t="n">
        <v>0.3791500129938887</v>
      </c>
      <c r="AP133" s="24" t="n">
        <v>0.2084364731580665</v>
      </c>
      <c r="AQ133" s="24" t="n">
        <v>0.1682302549418692</v>
      </c>
      <c r="AR133" s="24" t="n">
        <v>0.2222179393812519</v>
      </c>
      <c r="AS133" s="24" t="n">
        <v>0.2491504751207598</v>
      </c>
      <c r="AU133" s="24" t="n">
        <v>0.4224443056768426</v>
      </c>
      <c r="AV133" s="24" t="n">
        <v>0.09414647179223416</v>
      </c>
      <c r="AW133" s="24" t="n">
        <v>0.4186127489233196</v>
      </c>
      <c r="AX133" s="24" t="n">
        <v>0.06232498730004274</v>
      </c>
    </row>
    <row r="135">
      <c r="B135" s="20" t="inlineStr">
        <is>
          <t>To what extent do you agree with the following statements? If you are unsure, please select 'Neither agree nor disagree'.: People who break the law should face strict consequences regardless of their background</t>
        </is>
      </c>
    </row>
    <row r="136">
      <c r="B136" s="21" t="inlineStr">
        <is>
          <t>BASE: All Respondents</t>
        </is>
      </c>
    </row>
    <row r="137">
      <c r="B137" s="16" t="inlineStr">
        <is>
          <t>Unweighted</t>
        </is>
      </c>
      <c r="C137" s="22" t="n">
        <v>1999</v>
      </c>
      <c r="D137" s="22" t="n">
        <v>936</v>
      </c>
      <c r="E137" s="22" t="n">
        <v>1056</v>
      </c>
      <c r="G137" s="22" t="n">
        <v>282</v>
      </c>
      <c r="H137" s="22" t="n">
        <v>355</v>
      </c>
      <c r="I137" s="22" t="n">
        <v>333</v>
      </c>
      <c r="J137" s="22" t="n">
        <v>313</v>
      </c>
      <c r="K137" s="22" t="n">
        <v>283</v>
      </c>
      <c r="L137" s="22" t="n">
        <v>433</v>
      </c>
      <c r="N137" s="22" t="n">
        <v>103</v>
      </c>
      <c r="O137" s="22" t="n">
        <v>103</v>
      </c>
      <c r="P137" s="22" t="n">
        <v>259</v>
      </c>
      <c r="Q137" s="22" t="n">
        <v>192</v>
      </c>
      <c r="R137" s="22" t="n">
        <v>162</v>
      </c>
      <c r="S137" s="22" t="n">
        <v>220</v>
      </c>
      <c r="T137" s="22" t="n">
        <v>220</v>
      </c>
      <c r="U137" s="22" t="n">
        <v>302</v>
      </c>
      <c r="V137" s="22" t="n">
        <v>270</v>
      </c>
      <c r="W137" s="22" t="n">
        <v>168</v>
      </c>
      <c r="Y137" s="22" t="n">
        <v>568</v>
      </c>
      <c r="Z137" s="22" t="n">
        <v>481</v>
      </c>
      <c r="AA137" s="22" t="n">
        <v>459</v>
      </c>
      <c r="AB137" s="22" t="n">
        <v>474</v>
      </c>
      <c r="AD137" s="22" t="n">
        <v>355</v>
      </c>
      <c r="AE137" s="22" t="n">
        <v>640</v>
      </c>
      <c r="AF137" s="22" t="n">
        <v>155</v>
      </c>
      <c r="AG137" s="22" t="n">
        <v>118</v>
      </c>
      <c r="AH137" s="22" t="n">
        <v>274</v>
      </c>
      <c r="AI137" s="22" t="n">
        <v>42</v>
      </c>
      <c r="AJ137" s="22" t="n">
        <v>415</v>
      </c>
      <c r="AL137" s="22" t="n">
        <v>299</v>
      </c>
      <c r="AM137" s="22" t="n">
        <v>422</v>
      </c>
      <c r="AN137" s="22" t="n">
        <v>182</v>
      </c>
      <c r="AO137" s="22" t="n">
        <v>220</v>
      </c>
      <c r="AP137" s="22" t="n">
        <v>458</v>
      </c>
      <c r="AQ137" s="22" t="n">
        <v>159</v>
      </c>
      <c r="AR137" s="22" t="n">
        <v>174</v>
      </c>
      <c r="AS137" s="22" t="n">
        <v>85</v>
      </c>
      <c r="AU137" s="22" t="n">
        <v>423</v>
      </c>
      <c r="AV137" s="22" t="n">
        <v>543</v>
      </c>
      <c r="AW137" s="22" t="n">
        <v>701</v>
      </c>
      <c r="AX137" s="22" t="n">
        <v>332</v>
      </c>
    </row>
    <row r="138">
      <c r="B138" s="18" t="inlineStr">
        <is>
          <t>Weighted</t>
        </is>
      </c>
      <c r="C138" s="22" t="n">
        <v>1999</v>
      </c>
      <c r="D138" s="22" t="n">
        <v>987</v>
      </c>
      <c r="E138" s="22" t="n">
        <v>1009</v>
      </c>
      <c r="G138" s="22" t="n">
        <v>277</v>
      </c>
      <c r="H138" s="22" t="n">
        <v>341</v>
      </c>
      <c r="I138" s="22" t="n">
        <v>340</v>
      </c>
      <c r="J138" s="22" t="n">
        <v>341</v>
      </c>
      <c r="K138" s="22" t="n">
        <v>282</v>
      </c>
      <c r="L138" s="22" t="n">
        <v>420</v>
      </c>
      <c r="N138" s="22" t="n">
        <v>114</v>
      </c>
      <c r="O138" s="22" t="n">
        <v>91</v>
      </c>
      <c r="P138" s="22" t="n">
        <v>250</v>
      </c>
      <c r="Q138" s="22" t="n">
        <v>182</v>
      </c>
      <c r="R138" s="22" t="n">
        <v>159</v>
      </c>
      <c r="S138" s="22" t="n">
        <v>205</v>
      </c>
      <c r="T138" s="22" t="n">
        <v>205</v>
      </c>
      <c r="U138" s="22" t="n">
        <v>317</v>
      </c>
      <c r="V138" s="22" t="n">
        <v>295</v>
      </c>
      <c r="W138" s="22" t="n">
        <v>182</v>
      </c>
      <c r="Y138" s="22" t="n">
        <v>540</v>
      </c>
      <c r="Z138" s="22" t="n">
        <v>519</v>
      </c>
      <c r="AA138" s="22" t="n">
        <v>440</v>
      </c>
      <c r="AB138" s="22" t="n">
        <v>500</v>
      </c>
      <c r="AD138" s="22" t="n">
        <v>350</v>
      </c>
      <c r="AE138" s="22" t="n">
        <v>639</v>
      </c>
      <c r="AF138" s="22" t="n">
        <v>159</v>
      </c>
      <c r="AG138" s="22" t="n">
        <v>114</v>
      </c>
      <c r="AH138" s="22" t="n">
        <v>280</v>
      </c>
      <c r="AI138" s="22" t="n">
        <v>42</v>
      </c>
      <c r="AJ138" s="22" t="n">
        <v>416</v>
      </c>
      <c r="AL138" s="22" t="n">
        <v>296</v>
      </c>
      <c r="AM138" s="22" t="n">
        <v>417</v>
      </c>
      <c r="AN138" s="22" t="n">
        <v>184</v>
      </c>
      <c r="AO138" s="22" t="n">
        <v>215</v>
      </c>
      <c r="AP138" s="22" t="n">
        <v>465</v>
      </c>
      <c r="AQ138" s="22" t="n">
        <v>157</v>
      </c>
      <c r="AR138" s="22" t="n">
        <v>175</v>
      </c>
      <c r="AS138" s="22" t="n">
        <v>90</v>
      </c>
      <c r="AU138" s="22" t="n">
        <v>421</v>
      </c>
      <c r="AV138" s="22" t="n">
        <v>546</v>
      </c>
      <c r="AW138" s="22" t="n">
        <v>697</v>
      </c>
      <c r="AX138" s="22" t="n">
        <v>335</v>
      </c>
    </row>
    <row r="139">
      <c r="B139" s="23" t="inlineStr">
        <is>
          <t>Strongly disagree</t>
        </is>
      </c>
      <c r="C139" s="24" t="n">
        <v>0.01190045175269669</v>
      </c>
      <c r="D139" s="24" t="n">
        <v>0.01589815646196244</v>
      </c>
      <c r="E139" s="24" t="n">
        <v>0.008025555586415422</v>
      </c>
      <c r="G139" s="24" t="n">
        <v>0.01443771778234277</v>
      </c>
      <c r="H139" s="24" t="n">
        <v>0.02271873764792985</v>
      </c>
      <c r="I139" s="24" t="n">
        <v>0.0199704515679166</v>
      </c>
      <c r="J139" s="24" t="n">
        <v>0.00365536084966252</v>
      </c>
      <c r="K139" s="24" t="n">
        <v>0.01025918004693103</v>
      </c>
      <c r="L139" s="24" t="n">
        <v>0.002697514317194225</v>
      </c>
      <c r="N139" s="24" t="n">
        <v>0</v>
      </c>
      <c r="O139" s="24" t="n">
        <v>0.00926535020996077</v>
      </c>
      <c r="P139" s="24" t="n">
        <v>0.01088988736565467</v>
      </c>
      <c r="Q139" s="24" t="n">
        <v>0.004637281058207552</v>
      </c>
      <c r="R139" s="24" t="n">
        <v>0.005316696193972114</v>
      </c>
      <c r="S139" s="24" t="n">
        <v>0.01917804972773863</v>
      </c>
      <c r="T139" s="24" t="n">
        <v>0</v>
      </c>
      <c r="U139" s="24" t="n">
        <v>0.01835873829251282</v>
      </c>
      <c r="V139" s="24" t="n">
        <v>0.02286002434444142</v>
      </c>
      <c r="W139" s="24" t="n">
        <v>0.01119903673441836</v>
      </c>
      <c r="Y139" s="24" t="n">
        <v>0.01638485316047159</v>
      </c>
      <c r="Z139" s="24" t="n">
        <v>0.004518648398071584</v>
      </c>
      <c r="AA139" s="24" t="n">
        <v>0.01329290708347681</v>
      </c>
      <c r="AB139" s="24" t="n">
        <v>0.01349424942331414</v>
      </c>
      <c r="AD139" s="24" t="n">
        <v>0.01139288514933142</v>
      </c>
      <c r="AE139" s="24" t="n">
        <v>0.008385565763182942</v>
      </c>
      <c r="AF139" s="24" t="n">
        <v>0.0250706915606376</v>
      </c>
      <c r="AG139" s="24" t="n">
        <v>0.01604716737227681</v>
      </c>
      <c r="AH139" s="24" t="n">
        <v>0.006868150836948037</v>
      </c>
      <c r="AI139" s="24" t="n">
        <v>0</v>
      </c>
      <c r="AJ139" s="24" t="n">
        <v>0.01616319033210252</v>
      </c>
      <c r="AL139" s="24" t="n">
        <v>0.01660670372652585</v>
      </c>
      <c r="AM139" s="24" t="n">
        <v>0.01689674343924333</v>
      </c>
      <c r="AN139" s="24" t="n">
        <v>0.01598915818771129</v>
      </c>
      <c r="AO139" s="24" t="n">
        <v>0.01380368532087097</v>
      </c>
      <c r="AP139" s="24" t="n">
        <v>0.006430017101480201</v>
      </c>
      <c r="AQ139" s="24" t="n">
        <v>0.01867783896098729</v>
      </c>
      <c r="AR139" s="24" t="n">
        <v>0</v>
      </c>
      <c r="AS139" s="24" t="n">
        <v>0</v>
      </c>
      <c r="AU139" s="24" t="n">
        <v>0.0241723396375509</v>
      </c>
      <c r="AV139" s="24" t="n">
        <v>0</v>
      </c>
      <c r="AW139" s="24" t="n">
        <v>0</v>
      </c>
      <c r="AX139" s="24" t="n">
        <v>0.04062678554378541</v>
      </c>
    </row>
    <row r="140">
      <c r="B140" s="23" t="inlineStr">
        <is>
          <t>Somewhat disagree</t>
        </is>
      </c>
      <c r="C140" s="24" t="n">
        <v>0.04105736961757255</v>
      </c>
      <c r="D140" s="24" t="n">
        <v>0.03719924637702636</v>
      </c>
      <c r="E140" s="24" t="n">
        <v>0.04495472276118347</v>
      </c>
      <c r="G140" s="24" t="n">
        <v>0.07533225841140813</v>
      </c>
      <c r="H140" s="24" t="n">
        <v>0.05817329035649754</v>
      </c>
      <c r="I140" s="24" t="n">
        <v>0.04814757908982683</v>
      </c>
      <c r="J140" s="24" t="n">
        <v>0.04497193148583098</v>
      </c>
      <c r="K140" s="24" t="n">
        <v>0.01070590160424366</v>
      </c>
      <c r="L140" s="24" t="n">
        <v>0.01601583749740648</v>
      </c>
      <c r="N140" s="24" t="n">
        <v>0.05061595559991815</v>
      </c>
      <c r="O140" s="24" t="n">
        <v>0.01818070778601586</v>
      </c>
      <c r="P140" s="24" t="n">
        <v>0.04749756115572046</v>
      </c>
      <c r="Q140" s="24" t="n">
        <v>0.03100430923030085</v>
      </c>
      <c r="R140" s="24" t="n">
        <v>0.04064197235791054</v>
      </c>
      <c r="S140" s="24" t="n">
        <v>0.05475809409120783</v>
      </c>
      <c r="T140" s="24" t="n">
        <v>0.04437986765444574</v>
      </c>
      <c r="U140" s="24" t="n">
        <v>0.04138815069744125</v>
      </c>
      <c r="V140" s="24" t="n">
        <v>0.03117407923988612</v>
      </c>
      <c r="W140" s="24" t="n">
        <v>0.04441527109871133</v>
      </c>
      <c r="Y140" s="24" t="n">
        <v>0.03438235621581668</v>
      </c>
      <c r="Z140" s="24" t="n">
        <v>0.0462572267366269</v>
      </c>
      <c r="AA140" s="24" t="n">
        <v>0.0374428950716706</v>
      </c>
      <c r="AB140" s="24" t="n">
        <v>0.04604967000228423</v>
      </c>
      <c r="AD140" s="24" t="n">
        <v>0.02515563070592931</v>
      </c>
      <c r="AE140" s="24" t="n">
        <v>0.04251604311764415</v>
      </c>
      <c r="AF140" s="24" t="n">
        <v>0.05607205789931537</v>
      </c>
      <c r="AG140" s="24" t="n">
        <v>0.06007205051124335</v>
      </c>
      <c r="AH140" s="24" t="n">
        <v>0.024680242472837</v>
      </c>
      <c r="AI140" s="24" t="n">
        <v>0.0262129849718776</v>
      </c>
      <c r="AJ140" s="24" t="n">
        <v>0.05377776541863381</v>
      </c>
      <c r="AL140" s="24" t="n">
        <v>0.03163370038720328</v>
      </c>
      <c r="AM140" s="24" t="n">
        <v>0.0471814784009304</v>
      </c>
      <c r="AN140" s="24" t="n">
        <v>0.03866336013828639</v>
      </c>
      <c r="AO140" s="24" t="n">
        <v>0.09294279310501986</v>
      </c>
      <c r="AP140" s="24" t="n">
        <v>0.0224106550544367</v>
      </c>
      <c r="AQ140" s="24" t="n">
        <v>0.05233922388161687</v>
      </c>
      <c r="AR140" s="24" t="n">
        <v>0.01680726843086112</v>
      </c>
      <c r="AS140" s="24" t="n">
        <v>0.04858072734175707</v>
      </c>
      <c r="AU140" s="24" t="n">
        <v>0.08756299991636082</v>
      </c>
      <c r="AV140" s="24" t="n">
        <v>0</v>
      </c>
      <c r="AW140" s="24" t="n">
        <v>0.001620473269016304</v>
      </c>
      <c r="AX140" s="24" t="n">
        <v>0.1315515471206375</v>
      </c>
    </row>
    <row r="141">
      <c r="B141" s="23" t="inlineStr">
        <is>
          <t>Neither agree nor disagree</t>
        </is>
      </c>
      <c r="C141" s="24" t="n">
        <v>0.1150108355713312</v>
      </c>
      <c r="D141" s="24" t="n">
        <v>0.1263687839987299</v>
      </c>
      <c r="E141" s="24" t="n">
        <v>0.1042455924115125</v>
      </c>
      <c r="G141" s="24" t="n">
        <v>0.2015028597976824</v>
      </c>
      <c r="H141" s="24" t="n">
        <v>0.1346974715848523</v>
      </c>
      <c r="I141" s="24" t="n">
        <v>0.1437307989225294</v>
      </c>
      <c r="J141" s="24" t="n">
        <v>0.087034422585841</v>
      </c>
      <c r="K141" s="24" t="n">
        <v>0.08241794562703562</v>
      </c>
      <c r="L141" s="24" t="n">
        <v>0.06333371121675711</v>
      </c>
      <c r="N141" s="24" t="n">
        <v>0.05123237061984096</v>
      </c>
      <c r="O141" s="24" t="n">
        <v>0.1760569129633607</v>
      </c>
      <c r="P141" s="24" t="n">
        <v>0.1202376821242603</v>
      </c>
      <c r="Q141" s="24" t="n">
        <v>0.07681409490752877</v>
      </c>
      <c r="R141" s="24" t="n">
        <v>0.1125868419023081</v>
      </c>
      <c r="S141" s="24" t="n">
        <v>0.1060520065404608</v>
      </c>
      <c r="T141" s="24" t="n">
        <v>0.1186112040087785</v>
      </c>
      <c r="U141" s="24" t="n">
        <v>0.1336763986725963</v>
      </c>
      <c r="V141" s="24" t="n">
        <v>0.1218936255625264</v>
      </c>
      <c r="W141" s="24" t="n">
        <v>0.1197758368505651</v>
      </c>
      <c r="Y141" s="24" t="n">
        <v>0.1058822327973809</v>
      </c>
      <c r="Z141" s="24" t="n">
        <v>0.1023907790364453</v>
      </c>
      <c r="AA141" s="24" t="n">
        <v>0.1076181743628832</v>
      </c>
      <c r="AB141" s="24" t="n">
        <v>0.1444748871138434</v>
      </c>
      <c r="AD141" s="24" t="n">
        <v>0.06603191319815972</v>
      </c>
      <c r="AE141" s="24" t="n">
        <v>0.09826402262377526</v>
      </c>
      <c r="AF141" s="24" t="n">
        <v>0.1479400145503432</v>
      </c>
      <c r="AG141" s="24" t="n">
        <v>0.1848792150127276</v>
      </c>
      <c r="AH141" s="24" t="n">
        <v>0.09023428871601895</v>
      </c>
      <c r="AI141" s="24" t="n">
        <v>0.3064947026328622</v>
      </c>
      <c r="AJ141" s="24" t="n">
        <v>0.1473030538102483</v>
      </c>
      <c r="AL141" s="24" t="n">
        <v>0.06566003136995717</v>
      </c>
      <c r="AM141" s="24" t="n">
        <v>0.1243485964801174</v>
      </c>
      <c r="AN141" s="24" t="n">
        <v>0.1514457601516191</v>
      </c>
      <c r="AO141" s="24" t="n">
        <v>0.1759196010026468</v>
      </c>
      <c r="AP141" s="24" t="n">
        <v>0.06034344418804102</v>
      </c>
      <c r="AQ141" s="24" t="n">
        <v>0.193533038302436</v>
      </c>
      <c r="AR141" s="24" t="n">
        <v>0.147043709651185</v>
      </c>
      <c r="AS141" s="24" t="n">
        <v>0.09724882674406007</v>
      </c>
      <c r="AU141" s="24" t="n">
        <v>0.2279242972672322</v>
      </c>
      <c r="AV141" s="24" t="n">
        <v>0.01398135911541516</v>
      </c>
      <c r="AW141" s="24" t="n">
        <v>0.01562093702361516</v>
      </c>
      <c r="AX141" s="24" t="n">
        <v>0.3444888337494791</v>
      </c>
    </row>
    <row r="142">
      <c r="B142" s="23" t="inlineStr">
        <is>
          <t>Somewhat agree</t>
        </is>
      </c>
      <c r="C142" s="24" t="n">
        <v>0.307534520375862</v>
      </c>
      <c r="D142" s="24" t="n">
        <v>0.3052635710355239</v>
      </c>
      <c r="E142" s="24" t="n">
        <v>0.3084990634127386</v>
      </c>
      <c r="G142" s="24" t="n">
        <v>0.3115639570565836</v>
      </c>
      <c r="H142" s="24" t="n">
        <v>0.3485023834134169</v>
      </c>
      <c r="I142" s="24" t="n">
        <v>0.3031721910676668</v>
      </c>
      <c r="J142" s="24" t="n">
        <v>0.3162093727137333</v>
      </c>
      <c r="K142" s="24" t="n">
        <v>0.2621547888448806</v>
      </c>
      <c r="L142" s="24" t="n">
        <v>0.2985481894148994</v>
      </c>
      <c r="N142" s="24" t="n">
        <v>0.3818806557606337</v>
      </c>
      <c r="O142" s="24" t="n">
        <v>0.2906864011592699</v>
      </c>
      <c r="P142" s="24" t="n">
        <v>0.3163047869176243</v>
      </c>
      <c r="Q142" s="24" t="n">
        <v>0.3223283070292867</v>
      </c>
      <c r="R142" s="24" t="n">
        <v>0.3456317484532717</v>
      </c>
      <c r="S142" s="24" t="n">
        <v>0.3279350564598832</v>
      </c>
      <c r="T142" s="24" t="n">
        <v>0.2889761900890715</v>
      </c>
      <c r="U142" s="24" t="n">
        <v>0.3065860963791314</v>
      </c>
      <c r="V142" s="24" t="n">
        <v>0.2733018667266184</v>
      </c>
      <c r="W142" s="24" t="n">
        <v>0.2645136561636836</v>
      </c>
      <c r="Y142" s="24" t="n">
        <v>0.2943249649740044</v>
      </c>
      <c r="Z142" s="24" t="n">
        <v>0.3166119211482956</v>
      </c>
      <c r="AA142" s="24" t="n">
        <v>0.3339512059274583</v>
      </c>
      <c r="AB142" s="24" t="n">
        <v>0.2891318149226775</v>
      </c>
      <c r="AD142" s="24" t="n">
        <v>0.2707764319401349</v>
      </c>
      <c r="AE142" s="24" t="n">
        <v>0.3651767125751062</v>
      </c>
      <c r="AF142" s="24" t="n">
        <v>0.320789739169172</v>
      </c>
      <c r="AG142" s="24" t="n">
        <v>0.3570979633326855</v>
      </c>
      <c r="AH142" s="24" t="n">
        <v>0.2111090044329396</v>
      </c>
      <c r="AI142" s="24" t="n">
        <v>0.2374504222797437</v>
      </c>
      <c r="AJ142" s="24" t="n">
        <v>0.3032685605168199</v>
      </c>
      <c r="AL142" s="24" t="n">
        <v>0.2899045377307891</v>
      </c>
      <c r="AM142" s="24" t="n">
        <v>0.3393156078987466</v>
      </c>
      <c r="AN142" s="24" t="n">
        <v>0.3491560566351928</v>
      </c>
      <c r="AO142" s="24" t="n">
        <v>0.3625887548401751</v>
      </c>
      <c r="AP142" s="24" t="n">
        <v>0.2581456696101503</v>
      </c>
      <c r="AQ142" s="24" t="n">
        <v>0.3162948165632603</v>
      </c>
      <c r="AR142" s="24" t="n">
        <v>0.2982433287598645</v>
      </c>
      <c r="AS142" s="24" t="n">
        <v>0.2599165728828376</v>
      </c>
      <c r="AU142" s="24" t="n">
        <v>0.433534667827473</v>
      </c>
      <c r="AV142" s="24" t="n">
        <v>0.2226703402864939</v>
      </c>
      <c r="AW142" s="24" t="n">
        <v>0.2789350920861662</v>
      </c>
      <c r="AX142" s="24" t="n">
        <v>0.3469175135299899</v>
      </c>
    </row>
    <row r="143">
      <c r="B143" s="23" t="inlineStr">
        <is>
          <t>Strongly agree</t>
        </is>
      </c>
      <c r="C143" s="24" t="n">
        <v>0.5244968226825375</v>
      </c>
      <c r="D143" s="24" t="n">
        <v>0.5152702421267575</v>
      </c>
      <c r="E143" s="24" t="n">
        <v>0.53427506582815</v>
      </c>
      <c r="G143" s="24" t="n">
        <v>0.3971632069519831</v>
      </c>
      <c r="H143" s="24" t="n">
        <v>0.4359081169973034</v>
      </c>
      <c r="I143" s="24" t="n">
        <v>0.4849789793520603</v>
      </c>
      <c r="J143" s="24" t="n">
        <v>0.5481289123649323</v>
      </c>
      <c r="K143" s="24" t="n">
        <v>0.634462183876909</v>
      </c>
      <c r="L143" s="24" t="n">
        <v>0.6194047475537426</v>
      </c>
      <c r="N143" s="24" t="n">
        <v>0.516271018019607</v>
      </c>
      <c r="O143" s="24" t="n">
        <v>0.5058106278813929</v>
      </c>
      <c r="P143" s="24" t="n">
        <v>0.5050700824367402</v>
      </c>
      <c r="Q143" s="24" t="n">
        <v>0.5652160077746761</v>
      </c>
      <c r="R143" s="24" t="n">
        <v>0.4958227410925375</v>
      </c>
      <c r="S143" s="24" t="n">
        <v>0.4920767931807096</v>
      </c>
      <c r="T143" s="24" t="n">
        <v>0.5480327382477044</v>
      </c>
      <c r="U143" s="24" t="n">
        <v>0.4999906159583183</v>
      </c>
      <c r="V143" s="24" t="n">
        <v>0.5507704041265278</v>
      </c>
      <c r="W143" s="24" t="n">
        <v>0.5600961991526215</v>
      </c>
      <c r="Y143" s="24" t="n">
        <v>0.5490255928523264</v>
      </c>
      <c r="Z143" s="24" t="n">
        <v>0.5302214246805607</v>
      </c>
      <c r="AA143" s="24" t="n">
        <v>0.5076948175545111</v>
      </c>
      <c r="AB143" s="24" t="n">
        <v>0.5068493785378808</v>
      </c>
      <c r="AD143" s="24" t="n">
        <v>0.6266431390064446</v>
      </c>
      <c r="AE143" s="24" t="n">
        <v>0.4856576559202914</v>
      </c>
      <c r="AF143" s="24" t="n">
        <v>0.450127496820532</v>
      </c>
      <c r="AG143" s="24" t="n">
        <v>0.3819036037710666</v>
      </c>
      <c r="AH143" s="24" t="n">
        <v>0.6671083135412562</v>
      </c>
      <c r="AI143" s="24" t="n">
        <v>0.4298418901155166</v>
      </c>
      <c r="AJ143" s="24" t="n">
        <v>0.4794874299221956</v>
      </c>
      <c r="AL143" s="24" t="n">
        <v>0.5961950267855244</v>
      </c>
      <c r="AM143" s="24" t="n">
        <v>0.4722575737809623</v>
      </c>
      <c r="AN143" s="24" t="n">
        <v>0.4447456648871905</v>
      </c>
      <c r="AO143" s="24" t="n">
        <v>0.3547451657312874</v>
      </c>
      <c r="AP143" s="24" t="n">
        <v>0.6526702140458918</v>
      </c>
      <c r="AQ143" s="24" t="n">
        <v>0.4191550822916993</v>
      </c>
      <c r="AR143" s="24" t="n">
        <v>0.5379056931580896</v>
      </c>
      <c r="AS143" s="24" t="n">
        <v>0.594253873031345</v>
      </c>
      <c r="AU143" s="24" t="n">
        <v>0.2268056953513831</v>
      </c>
      <c r="AV143" s="24" t="n">
        <v>0.7633483005980908</v>
      </c>
      <c r="AW143" s="24" t="n">
        <v>0.7038234976212024</v>
      </c>
      <c r="AX143" s="24" t="n">
        <v>0.136415320056108</v>
      </c>
    </row>
    <row r="145">
      <c r="B145" s="20" t="inlineStr">
        <is>
          <t>To what extent do you agree with the following statements? If you are unsure, please select 'Neither agree nor disagree'.: A prison sentence should act as both a punishment and rehabilitation</t>
        </is>
      </c>
    </row>
    <row r="146">
      <c r="B146" s="21" t="inlineStr">
        <is>
          <t>BASE: All Respondents</t>
        </is>
      </c>
    </row>
    <row r="147">
      <c r="B147" s="16" t="inlineStr">
        <is>
          <t>Unweighted</t>
        </is>
      </c>
      <c r="C147" s="22" t="n">
        <v>1999</v>
      </c>
      <c r="D147" s="22" t="n">
        <v>936</v>
      </c>
      <c r="E147" s="22" t="n">
        <v>1056</v>
      </c>
      <c r="G147" s="22" t="n">
        <v>282</v>
      </c>
      <c r="H147" s="22" t="n">
        <v>355</v>
      </c>
      <c r="I147" s="22" t="n">
        <v>333</v>
      </c>
      <c r="J147" s="22" t="n">
        <v>313</v>
      </c>
      <c r="K147" s="22" t="n">
        <v>283</v>
      </c>
      <c r="L147" s="22" t="n">
        <v>433</v>
      </c>
      <c r="N147" s="22" t="n">
        <v>103</v>
      </c>
      <c r="O147" s="22" t="n">
        <v>103</v>
      </c>
      <c r="P147" s="22" t="n">
        <v>259</v>
      </c>
      <c r="Q147" s="22" t="n">
        <v>192</v>
      </c>
      <c r="R147" s="22" t="n">
        <v>162</v>
      </c>
      <c r="S147" s="22" t="n">
        <v>220</v>
      </c>
      <c r="T147" s="22" t="n">
        <v>220</v>
      </c>
      <c r="U147" s="22" t="n">
        <v>302</v>
      </c>
      <c r="V147" s="22" t="n">
        <v>270</v>
      </c>
      <c r="W147" s="22" t="n">
        <v>168</v>
      </c>
      <c r="Y147" s="22" t="n">
        <v>568</v>
      </c>
      <c r="Z147" s="22" t="n">
        <v>481</v>
      </c>
      <c r="AA147" s="22" t="n">
        <v>459</v>
      </c>
      <c r="AB147" s="22" t="n">
        <v>474</v>
      </c>
      <c r="AD147" s="22" t="n">
        <v>355</v>
      </c>
      <c r="AE147" s="22" t="n">
        <v>640</v>
      </c>
      <c r="AF147" s="22" t="n">
        <v>155</v>
      </c>
      <c r="AG147" s="22" t="n">
        <v>118</v>
      </c>
      <c r="AH147" s="22" t="n">
        <v>274</v>
      </c>
      <c r="AI147" s="22" t="n">
        <v>42</v>
      </c>
      <c r="AJ147" s="22" t="n">
        <v>415</v>
      </c>
      <c r="AL147" s="22" t="n">
        <v>299</v>
      </c>
      <c r="AM147" s="22" t="n">
        <v>422</v>
      </c>
      <c r="AN147" s="22" t="n">
        <v>182</v>
      </c>
      <c r="AO147" s="22" t="n">
        <v>220</v>
      </c>
      <c r="AP147" s="22" t="n">
        <v>458</v>
      </c>
      <c r="AQ147" s="22" t="n">
        <v>159</v>
      </c>
      <c r="AR147" s="22" t="n">
        <v>174</v>
      </c>
      <c r="AS147" s="22" t="n">
        <v>85</v>
      </c>
      <c r="AU147" s="22" t="n">
        <v>423</v>
      </c>
      <c r="AV147" s="22" t="n">
        <v>543</v>
      </c>
      <c r="AW147" s="22" t="n">
        <v>701</v>
      </c>
      <c r="AX147" s="22" t="n">
        <v>332</v>
      </c>
    </row>
    <row r="148">
      <c r="B148" s="18" t="inlineStr">
        <is>
          <t>Weighted</t>
        </is>
      </c>
      <c r="C148" s="22" t="n">
        <v>1999</v>
      </c>
      <c r="D148" s="22" t="n">
        <v>987</v>
      </c>
      <c r="E148" s="22" t="n">
        <v>1009</v>
      </c>
      <c r="G148" s="22" t="n">
        <v>277</v>
      </c>
      <c r="H148" s="22" t="n">
        <v>341</v>
      </c>
      <c r="I148" s="22" t="n">
        <v>340</v>
      </c>
      <c r="J148" s="22" t="n">
        <v>341</v>
      </c>
      <c r="K148" s="22" t="n">
        <v>282</v>
      </c>
      <c r="L148" s="22" t="n">
        <v>420</v>
      </c>
      <c r="N148" s="22" t="n">
        <v>114</v>
      </c>
      <c r="O148" s="22" t="n">
        <v>91</v>
      </c>
      <c r="P148" s="22" t="n">
        <v>250</v>
      </c>
      <c r="Q148" s="22" t="n">
        <v>182</v>
      </c>
      <c r="R148" s="22" t="n">
        <v>159</v>
      </c>
      <c r="S148" s="22" t="n">
        <v>205</v>
      </c>
      <c r="T148" s="22" t="n">
        <v>205</v>
      </c>
      <c r="U148" s="22" t="n">
        <v>317</v>
      </c>
      <c r="V148" s="22" t="n">
        <v>295</v>
      </c>
      <c r="W148" s="22" t="n">
        <v>182</v>
      </c>
      <c r="Y148" s="22" t="n">
        <v>540</v>
      </c>
      <c r="Z148" s="22" t="n">
        <v>519</v>
      </c>
      <c r="AA148" s="22" t="n">
        <v>440</v>
      </c>
      <c r="AB148" s="22" t="n">
        <v>500</v>
      </c>
      <c r="AD148" s="22" t="n">
        <v>350</v>
      </c>
      <c r="AE148" s="22" t="n">
        <v>639</v>
      </c>
      <c r="AF148" s="22" t="n">
        <v>159</v>
      </c>
      <c r="AG148" s="22" t="n">
        <v>114</v>
      </c>
      <c r="AH148" s="22" t="n">
        <v>280</v>
      </c>
      <c r="AI148" s="22" t="n">
        <v>42</v>
      </c>
      <c r="AJ148" s="22" t="n">
        <v>416</v>
      </c>
      <c r="AL148" s="22" t="n">
        <v>296</v>
      </c>
      <c r="AM148" s="22" t="n">
        <v>417</v>
      </c>
      <c r="AN148" s="22" t="n">
        <v>184</v>
      </c>
      <c r="AO148" s="22" t="n">
        <v>215</v>
      </c>
      <c r="AP148" s="22" t="n">
        <v>465</v>
      </c>
      <c r="AQ148" s="22" t="n">
        <v>157</v>
      </c>
      <c r="AR148" s="22" t="n">
        <v>175</v>
      </c>
      <c r="AS148" s="22" t="n">
        <v>90</v>
      </c>
      <c r="AU148" s="22" t="n">
        <v>421</v>
      </c>
      <c r="AV148" s="22" t="n">
        <v>546</v>
      </c>
      <c r="AW148" s="22" t="n">
        <v>697</v>
      </c>
      <c r="AX148" s="22" t="n">
        <v>335</v>
      </c>
    </row>
    <row r="149">
      <c r="B149" s="23" t="inlineStr">
        <is>
          <t>Strongly disagree</t>
        </is>
      </c>
      <c r="C149" s="24" t="n">
        <v>0.01384631623381365</v>
      </c>
      <c r="D149" s="24" t="n">
        <v>0.02008973713418301</v>
      </c>
      <c r="E149" s="24" t="n">
        <v>0.007780462905492016</v>
      </c>
      <c r="G149" s="24" t="n">
        <v>0.02334773007819385</v>
      </c>
      <c r="H149" s="24" t="n">
        <v>0.01388906209009653</v>
      </c>
      <c r="I149" s="24" t="n">
        <v>0.01669979544594991</v>
      </c>
      <c r="J149" s="24" t="n">
        <v>0</v>
      </c>
      <c r="K149" s="24" t="n">
        <v>0.02047243611415105</v>
      </c>
      <c r="L149" s="24" t="n">
        <v>0.0120262343225446</v>
      </c>
      <c r="N149" s="24" t="n">
        <v>0.009216853983193468</v>
      </c>
      <c r="O149" s="24" t="n">
        <v>0</v>
      </c>
      <c r="P149" s="24" t="n">
        <v>0.01585192797529969</v>
      </c>
      <c r="Q149" s="24" t="n">
        <v>0.004982144402327015</v>
      </c>
      <c r="R149" s="24" t="n">
        <v>0.01955185616117356</v>
      </c>
      <c r="S149" s="24" t="n">
        <v>0.004811313733878971</v>
      </c>
      <c r="T149" s="24" t="n">
        <v>0.009404826251013207</v>
      </c>
      <c r="U149" s="24" t="n">
        <v>0.03914960462054175</v>
      </c>
      <c r="V149" s="24" t="n">
        <v>0.003887625694548294</v>
      </c>
      <c r="W149" s="24" t="n">
        <v>0.01199831827984238</v>
      </c>
      <c r="Y149" s="24" t="n">
        <v>0.01832045603113903</v>
      </c>
      <c r="Z149" s="24" t="n">
        <v>0.008389583873678098</v>
      </c>
      <c r="AA149" s="24" t="n">
        <v>0.01338170381975921</v>
      </c>
      <c r="AB149" s="24" t="n">
        <v>0.01508719236689085</v>
      </c>
      <c r="AD149" s="24" t="n">
        <v>0.01506690673661818</v>
      </c>
      <c r="AE149" s="24" t="n">
        <v>0.007380839674693204</v>
      </c>
      <c r="AF149" s="24" t="n">
        <v>0.008004223448333844</v>
      </c>
      <c r="AG149" s="24" t="n">
        <v>0.01745848066543216</v>
      </c>
      <c r="AH149" s="24" t="n">
        <v>0.01901088025247082</v>
      </c>
      <c r="AI149" s="24" t="n">
        <v>0.0259219246771823</v>
      </c>
      <c r="AJ149" s="24" t="n">
        <v>0.01928353342610967</v>
      </c>
      <c r="AL149" s="24" t="n">
        <v>0.006885238687007791</v>
      </c>
      <c r="AM149" s="24" t="n">
        <v>0.01148457297959513</v>
      </c>
      <c r="AN149" s="24" t="n">
        <v>0.01753605181937708</v>
      </c>
      <c r="AO149" s="24" t="n">
        <v>0.01405179881265198</v>
      </c>
      <c r="AP149" s="24" t="n">
        <v>0.01792093292526513</v>
      </c>
      <c r="AQ149" s="24" t="n">
        <v>0.007052968951509342</v>
      </c>
      <c r="AR149" s="24" t="n">
        <v>0.0113493620095363</v>
      </c>
      <c r="AS149" s="24" t="n">
        <v>0.03526070161370251</v>
      </c>
      <c r="AU149" s="24" t="n">
        <v>0.01703056878623622</v>
      </c>
      <c r="AV149" s="24" t="n">
        <v>0.01519647737309364</v>
      </c>
      <c r="AW149" s="24" t="n">
        <v>0.004676667958234629</v>
      </c>
      <c r="AX149" s="24" t="n">
        <v>0.02671283560878191</v>
      </c>
    </row>
    <row r="150">
      <c r="B150" s="23" t="inlineStr">
        <is>
          <t>Somewhat disagree</t>
        </is>
      </c>
      <c r="C150" s="24" t="n">
        <v>0.03517122251411266</v>
      </c>
      <c r="D150" s="24" t="n">
        <v>0.03786916558777575</v>
      </c>
      <c r="E150" s="24" t="n">
        <v>0.03263764324274174</v>
      </c>
      <c r="G150" s="24" t="n">
        <v>0.06167005862292185</v>
      </c>
      <c r="H150" s="24" t="n">
        <v>0.05660639646952143</v>
      </c>
      <c r="I150" s="24" t="n">
        <v>0.05305567428744133</v>
      </c>
      <c r="J150" s="24" t="n">
        <v>0.01241395781481335</v>
      </c>
      <c r="K150" s="24" t="n">
        <v>0.02386751294371239</v>
      </c>
      <c r="L150" s="24" t="n">
        <v>0.01186489549331962</v>
      </c>
      <c r="N150" s="24" t="n">
        <v>0.08232071819458524</v>
      </c>
      <c r="O150" s="24" t="n">
        <v>0.03060441336211563</v>
      </c>
      <c r="P150" s="24" t="n">
        <v>0.02743589387134758</v>
      </c>
      <c r="Q150" s="24" t="n">
        <v>0.03691215378655765</v>
      </c>
      <c r="R150" s="24" t="n">
        <v>0.01117147267844865</v>
      </c>
      <c r="S150" s="24" t="n">
        <v>0.04250683172816984</v>
      </c>
      <c r="T150" s="24" t="n">
        <v>0.01735080217001764</v>
      </c>
      <c r="U150" s="24" t="n">
        <v>0.06312906123791588</v>
      </c>
      <c r="V150" s="24" t="n">
        <v>0.02188192861832912</v>
      </c>
      <c r="W150" s="24" t="n">
        <v>0.0225201536377045</v>
      </c>
      <c r="Y150" s="24" t="n">
        <v>0.02116206844605435</v>
      </c>
      <c r="Z150" s="24" t="n">
        <v>0.03593015086557261</v>
      </c>
      <c r="AA150" s="24" t="n">
        <v>0.04436855109562612</v>
      </c>
      <c r="AB150" s="24" t="n">
        <v>0.04141969212706832</v>
      </c>
      <c r="AD150" s="24" t="n">
        <v>0.02186399719677989</v>
      </c>
      <c r="AE150" s="24" t="n">
        <v>0.02551973159263736</v>
      </c>
      <c r="AF150" s="24" t="n">
        <v>0.02580888182108637</v>
      </c>
      <c r="AG150" s="24" t="n">
        <v>0.06025417619056129</v>
      </c>
      <c r="AH150" s="24" t="n">
        <v>0.05345523481300039</v>
      </c>
      <c r="AI150" s="24" t="n">
        <v>0</v>
      </c>
      <c r="AJ150" s="24" t="n">
        <v>0.04917167183571798</v>
      </c>
      <c r="AL150" s="24" t="n">
        <v>0.03199701040614981</v>
      </c>
      <c r="AM150" s="24" t="n">
        <v>0.01962106490563806</v>
      </c>
      <c r="AN150" s="24" t="n">
        <v>0.02089942634455854</v>
      </c>
      <c r="AO150" s="24" t="n">
        <v>0.04590064412302691</v>
      </c>
      <c r="AP150" s="24" t="n">
        <v>0.04491473817846593</v>
      </c>
      <c r="AQ150" s="24" t="n">
        <v>0.05351309300117138</v>
      </c>
      <c r="AR150" s="24" t="n">
        <v>0.0210030220307523</v>
      </c>
      <c r="AS150" s="24" t="n">
        <v>0.066349528907133</v>
      </c>
      <c r="AU150" s="24" t="n">
        <v>0.01618675907616544</v>
      </c>
      <c r="AV150" s="24" t="n">
        <v>0.03836080079385878</v>
      </c>
      <c r="AW150" s="24" t="n">
        <v>0.01016500936639759</v>
      </c>
      <c r="AX150" s="24" t="n">
        <v>0.105874175810959</v>
      </c>
    </row>
    <row r="151">
      <c r="B151" s="23" t="inlineStr">
        <is>
          <t>Neither agree nor disagree</t>
        </is>
      </c>
      <c r="C151" s="24" t="n">
        <v>0.1051956978919365</v>
      </c>
      <c r="D151" s="24" t="n">
        <v>0.09426477511035021</v>
      </c>
      <c r="E151" s="24" t="n">
        <v>0.1162043546151891</v>
      </c>
      <c r="G151" s="24" t="n">
        <v>0.15800910079028</v>
      </c>
      <c r="H151" s="24" t="n">
        <v>0.1283880657562803</v>
      </c>
      <c r="I151" s="24" t="n">
        <v>0.1163175350787973</v>
      </c>
      <c r="J151" s="24" t="n">
        <v>0.08465599584129764</v>
      </c>
      <c r="K151" s="24" t="n">
        <v>0.0935841153751192</v>
      </c>
      <c r="L151" s="24" t="n">
        <v>0.06699535002425853</v>
      </c>
      <c r="N151" s="24" t="n">
        <v>0.07947842549860498</v>
      </c>
      <c r="O151" s="24" t="n">
        <v>0.06887373596470528</v>
      </c>
      <c r="P151" s="24" t="n">
        <v>0.1061732188153666</v>
      </c>
      <c r="Q151" s="24" t="n">
        <v>0.1125118694805963</v>
      </c>
      <c r="R151" s="24" t="n">
        <v>0.1466119962919519</v>
      </c>
      <c r="S151" s="24" t="n">
        <v>0.1017411418263709</v>
      </c>
      <c r="T151" s="24" t="n">
        <v>0.09744252457261522</v>
      </c>
      <c r="U151" s="24" t="n">
        <v>0.1135634414290339</v>
      </c>
      <c r="V151" s="24" t="n">
        <v>0.1091171343668005</v>
      </c>
      <c r="W151" s="24" t="n">
        <v>0.08617555791408389</v>
      </c>
      <c r="Y151" s="24" t="n">
        <v>0.07649619967909788</v>
      </c>
      <c r="Z151" s="24" t="n">
        <v>0.09636278337539642</v>
      </c>
      <c r="AA151" s="24" t="n">
        <v>0.1125129388677907</v>
      </c>
      <c r="AB151" s="24" t="n">
        <v>0.1389205491712191</v>
      </c>
      <c r="AD151" s="24" t="n">
        <v>0.0949339089826038</v>
      </c>
      <c r="AE151" s="24" t="n">
        <v>0.08434390223720087</v>
      </c>
      <c r="AF151" s="24" t="n">
        <v>0.1038289741791249</v>
      </c>
      <c r="AG151" s="24" t="n">
        <v>0.1006237395794309</v>
      </c>
      <c r="AH151" s="24" t="n">
        <v>0.101715091358463</v>
      </c>
      <c r="AI151" s="24" t="n">
        <v>0.3036500299062564</v>
      </c>
      <c r="AJ151" s="24" t="n">
        <v>0.1297164546055102</v>
      </c>
      <c r="AL151" s="24" t="n">
        <v>0.09008274537300147</v>
      </c>
      <c r="AM151" s="24" t="n">
        <v>0.0971448135443571</v>
      </c>
      <c r="AN151" s="24" t="n">
        <v>0.07292045114050685</v>
      </c>
      <c r="AO151" s="24" t="n">
        <v>0.1255284334001171</v>
      </c>
      <c r="AP151" s="24" t="n">
        <v>0.08757475903576228</v>
      </c>
      <c r="AQ151" s="24" t="n">
        <v>0.1950892413677467</v>
      </c>
      <c r="AR151" s="24" t="n">
        <v>0.1118775598241757</v>
      </c>
      <c r="AS151" s="24" t="n">
        <v>0.1306027222005487</v>
      </c>
      <c r="AU151" s="24" t="n">
        <v>0.08426149497888094</v>
      </c>
      <c r="AV151" s="24" t="n">
        <v>0.1036283862878366</v>
      </c>
      <c r="AW151" s="24" t="n">
        <v>0.02939076452721259</v>
      </c>
      <c r="AX151" s="24" t="n">
        <v>0.2917849895369863</v>
      </c>
    </row>
    <row r="152">
      <c r="B152" s="23" t="inlineStr">
        <is>
          <t>Somewhat agree</t>
        </is>
      </c>
      <c r="C152" s="24" t="n">
        <v>0.3829922436507179</v>
      </c>
      <c r="D152" s="24" t="n">
        <v>0.3847547105573891</v>
      </c>
      <c r="E152" s="24" t="n">
        <v>0.3811626642685603</v>
      </c>
      <c r="G152" s="24" t="n">
        <v>0.3536984795157738</v>
      </c>
      <c r="H152" s="24" t="n">
        <v>0.3634834834818966</v>
      </c>
      <c r="I152" s="24" t="n">
        <v>0.3946798490418237</v>
      </c>
      <c r="J152" s="24" t="n">
        <v>0.3834005864306951</v>
      </c>
      <c r="K152" s="24" t="n">
        <v>0.3600565658081614</v>
      </c>
      <c r="L152" s="24" t="n">
        <v>0.4237635139301205</v>
      </c>
      <c r="N152" s="24" t="n">
        <v>0.364605571526575</v>
      </c>
      <c r="O152" s="24" t="n">
        <v>0.4328929283747677</v>
      </c>
      <c r="P152" s="24" t="n">
        <v>0.386873659085352</v>
      </c>
      <c r="Q152" s="24" t="n">
        <v>0.3997419905369576</v>
      </c>
      <c r="R152" s="24" t="n">
        <v>0.3868126867158087</v>
      </c>
      <c r="S152" s="24" t="n">
        <v>0.4230913266230333</v>
      </c>
      <c r="T152" s="24" t="n">
        <v>0.3695419782457353</v>
      </c>
      <c r="U152" s="24" t="n">
        <v>0.3067724865325502</v>
      </c>
      <c r="V152" s="24" t="n">
        <v>0.424858457982171</v>
      </c>
      <c r="W152" s="24" t="n">
        <v>0.3789996630069589</v>
      </c>
      <c r="Y152" s="24" t="n">
        <v>0.4052278686686971</v>
      </c>
      <c r="Z152" s="24" t="n">
        <v>0.3697252264411702</v>
      </c>
      <c r="AA152" s="24" t="n">
        <v>0.3565894762703073</v>
      </c>
      <c r="AB152" s="24" t="n">
        <v>0.3959833677895721</v>
      </c>
      <c r="AD152" s="24" t="n">
        <v>0.3453345147261664</v>
      </c>
      <c r="AE152" s="24" t="n">
        <v>0.426123163287327</v>
      </c>
      <c r="AF152" s="24" t="n">
        <v>0.4257836241031594</v>
      </c>
      <c r="AG152" s="24" t="n">
        <v>0.3648856302010309</v>
      </c>
      <c r="AH152" s="24" t="n">
        <v>0.3430892660669375</v>
      </c>
      <c r="AI152" s="24" t="n">
        <v>0.3267351169171933</v>
      </c>
      <c r="AJ152" s="24" t="n">
        <v>0.3696356922259223</v>
      </c>
      <c r="AL152" s="24" t="n">
        <v>0.3547453651562695</v>
      </c>
      <c r="AM152" s="24" t="n">
        <v>0.3970031473043391</v>
      </c>
      <c r="AN152" s="24" t="n">
        <v>0.4485903522523762</v>
      </c>
      <c r="AO152" s="24" t="n">
        <v>0.3986160540661678</v>
      </c>
      <c r="AP152" s="24" t="n">
        <v>0.3450877783460042</v>
      </c>
      <c r="AQ152" s="24" t="n">
        <v>0.3825542019967542</v>
      </c>
      <c r="AR152" s="24" t="n">
        <v>0.4102645472918915</v>
      </c>
      <c r="AS152" s="24" t="n">
        <v>0.3831370388026407</v>
      </c>
      <c r="AU152" s="24" t="n">
        <v>0.5116587577067709</v>
      </c>
      <c r="AV152" s="24" t="n">
        <v>0.3596425193786598</v>
      </c>
      <c r="AW152" s="24" t="n">
        <v>0.3057331647393449</v>
      </c>
      <c r="AX152" s="24" t="n">
        <v>0.419908472540733</v>
      </c>
    </row>
    <row r="153">
      <c r="B153" s="23" t="inlineStr">
        <is>
          <t>Strongly agree</t>
        </is>
      </c>
      <c r="C153" s="24" t="n">
        <v>0.4627945197094193</v>
      </c>
      <c r="D153" s="24" t="n">
        <v>0.4630216116103019</v>
      </c>
      <c r="E153" s="24" t="n">
        <v>0.4622148749680169</v>
      </c>
      <c r="G153" s="24" t="n">
        <v>0.4032746309928305</v>
      </c>
      <c r="H153" s="24" t="n">
        <v>0.4376329922022052</v>
      </c>
      <c r="I153" s="24" t="n">
        <v>0.4192471461459878</v>
      </c>
      <c r="J153" s="24" t="n">
        <v>0.5195294599131939</v>
      </c>
      <c r="K153" s="24" t="n">
        <v>0.502019369758856</v>
      </c>
      <c r="L153" s="24" t="n">
        <v>0.4853500062297567</v>
      </c>
      <c r="N153" s="24" t="n">
        <v>0.464378430797041</v>
      </c>
      <c r="O153" s="24" t="n">
        <v>0.4676289222984115</v>
      </c>
      <c r="P153" s="24" t="n">
        <v>0.4636653002526342</v>
      </c>
      <c r="Q153" s="24" t="n">
        <v>0.4458518417935614</v>
      </c>
      <c r="R153" s="24" t="n">
        <v>0.4358519881526173</v>
      </c>
      <c r="S153" s="24" t="n">
        <v>0.4278493860885471</v>
      </c>
      <c r="T153" s="24" t="n">
        <v>0.5062598687606187</v>
      </c>
      <c r="U153" s="24" t="n">
        <v>0.4773854061799581</v>
      </c>
      <c r="V153" s="24" t="n">
        <v>0.4402548533381513</v>
      </c>
      <c r="W153" s="24" t="n">
        <v>0.5003063071614102</v>
      </c>
      <c r="Y153" s="24" t="n">
        <v>0.4787934071750116</v>
      </c>
      <c r="Z153" s="24" t="n">
        <v>0.4895922554441827</v>
      </c>
      <c r="AA153" s="24" t="n">
        <v>0.4731473299465166</v>
      </c>
      <c r="AB153" s="24" t="n">
        <v>0.4085891985452496</v>
      </c>
      <c r="AD153" s="24" t="n">
        <v>0.5228006723578318</v>
      </c>
      <c r="AE153" s="24" t="n">
        <v>0.4566323632081415</v>
      </c>
      <c r="AF153" s="24" t="n">
        <v>0.4365742964482957</v>
      </c>
      <c r="AG153" s="24" t="n">
        <v>0.4567779733635444</v>
      </c>
      <c r="AH153" s="24" t="n">
        <v>0.4827295275091282</v>
      </c>
      <c r="AI153" s="24" t="n">
        <v>0.3436929284993682</v>
      </c>
      <c r="AJ153" s="24" t="n">
        <v>0.4321926479067399</v>
      </c>
      <c r="AL153" s="24" t="n">
        <v>0.5162896403775712</v>
      </c>
      <c r="AM153" s="24" t="n">
        <v>0.4747464012660705</v>
      </c>
      <c r="AN153" s="24" t="n">
        <v>0.4400537184431814</v>
      </c>
      <c r="AO153" s="24" t="n">
        <v>0.4159030695980362</v>
      </c>
      <c r="AP153" s="24" t="n">
        <v>0.5045017915145025</v>
      </c>
      <c r="AQ153" s="24" t="n">
        <v>0.3617904946828183</v>
      </c>
      <c r="AR153" s="24" t="n">
        <v>0.4455055088436444</v>
      </c>
      <c r="AS153" s="24" t="n">
        <v>0.384650008475975</v>
      </c>
      <c r="AU153" s="24" t="n">
        <v>0.3708624194519465</v>
      </c>
      <c r="AV153" s="24" t="n">
        <v>0.483171816166551</v>
      </c>
      <c r="AW153" s="24" t="n">
        <v>0.6500343934088103</v>
      </c>
      <c r="AX153" s="24" t="n">
        <v>0.1557195265025398</v>
      </c>
    </row>
    <row r="155">
      <c r="B155" s="20" t="inlineStr">
        <is>
          <t>How well or badly do you think prisons are currently performing in the UK?</t>
        </is>
      </c>
    </row>
    <row r="156">
      <c r="B156" s="21" t="inlineStr">
        <is>
          <t>BASE: All Respondents</t>
        </is>
      </c>
    </row>
    <row r="157">
      <c r="B157" s="16" t="inlineStr">
        <is>
          <t>Unweighted</t>
        </is>
      </c>
      <c r="C157" s="22" t="n">
        <v>1999</v>
      </c>
      <c r="D157" s="22" t="n">
        <v>936</v>
      </c>
      <c r="E157" s="22" t="n">
        <v>1056</v>
      </c>
      <c r="G157" s="22" t="n">
        <v>282</v>
      </c>
      <c r="H157" s="22" t="n">
        <v>355</v>
      </c>
      <c r="I157" s="22" t="n">
        <v>333</v>
      </c>
      <c r="J157" s="22" t="n">
        <v>313</v>
      </c>
      <c r="K157" s="22" t="n">
        <v>283</v>
      </c>
      <c r="L157" s="22" t="n">
        <v>433</v>
      </c>
      <c r="N157" s="22" t="n">
        <v>103</v>
      </c>
      <c r="O157" s="22" t="n">
        <v>103</v>
      </c>
      <c r="P157" s="22" t="n">
        <v>259</v>
      </c>
      <c r="Q157" s="22" t="n">
        <v>192</v>
      </c>
      <c r="R157" s="22" t="n">
        <v>162</v>
      </c>
      <c r="S157" s="22" t="n">
        <v>220</v>
      </c>
      <c r="T157" s="22" t="n">
        <v>220</v>
      </c>
      <c r="U157" s="22" t="n">
        <v>302</v>
      </c>
      <c r="V157" s="22" t="n">
        <v>270</v>
      </c>
      <c r="W157" s="22" t="n">
        <v>168</v>
      </c>
      <c r="Y157" s="22" t="n">
        <v>568</v>
      </c>
      <c r="Z157" s="22" t="n">
        <v>481</v>
      </c>
      <c r="AA157" s="22" t="n">
        <v>459</v>
      </c>
      <c r="AB157" s="22" t="n">
        <v>474</v>
      </c>
      <c r="AD157" s="22" t="n">
        <v>355</v>
      </c>
      <c r="AE157" s="22" t="n">
        <v>640</v>
      </c>
      <c r="AF157" s="22" t="n">
        <v>155</v>
      </c>
      <c r="AG157" s="22" t="n">
        <v>118</v>
      </c>
      <c r="AH157" s="22" t="n">
        <v>274</v>
      </c>
      <c r="AI157" s="22" t="n">
        <v>42</v>
      </c>
      <c r="AJ157" s="22" t="n">
        <v>415</v>
      </c>
      <c r="AL157" s="22" t="n">
        <v>299</v>
      </c>
      <c r="AM157" s="22" t="n">
        <v>422</v>
      </c>
      <c r="AN157" s="22" t="n">
        <v>182</v>
      </c>
      <c r="AO157" s="22" t="n">
        <v>220</v>
      </c>
      <c r="AP157" s="22" t="n">
        <v>458</v>
      </c>
      <c r="AQ157" s="22" t="n">
        <v>159</v>
      </c>
      <c r="AR157" s="22" t="n">
        <v>174</v>
      </c>
      <c r="AS157" s="22" t="n">
        <v>85</v>
      </c>
      <c r="AU157" s="22" t="n">
        <v>423</v>
      </c>
      <c r="AV157" s="22" t="n">
        <v>543</v>
      </c>
      <c r="AW157" s="22" t="n">
        <v>701</v>
      </c>
      <c r="AX157" s="22" t="n">
        <v>332</v>
      </c>
    </row>
    <row r="158">
      <c r="B158" s="18" t="inlineStr">
        <is>
          <t>Weighted</t>
        </is>
      </c>
      <c r="C158" s="22" t="n">
        <v>1999</v>
      </c>
      <c r="D158" s="22" t="n">
        <v>987</v>
      </c>
      <c r="E158" s="22" t="n">
        <v>1009</v>
      </c>
      <c r="G158" s="22" t="n">
        <v>277</v>
      </c>
      <c r="H158" s="22" t="n">
        <v>341</v>
      </c>
      <c r="I158" s="22" t="n">
        <v>340</v>
      </c>
      <c r="J158" s="22" t="n">
        <v>341</v>
      </c>
      <c r="K158" s="22" t="n">
        <v>282</v>
      </c>
      <c r="L158" s="22" t="n">
        <v>420</v>
      </c>
      <c r="N158" s="22" t="n">
        <v>114</v>
      </c>
      <c r="O158" s="22" t="n">
        <v>91</v>
      </c>
      <c r="P158" s="22" t="n">
        <v>250</v>
      </c>
      <c r="Q158" s="22" t="n">
        <v>182</v>
      </c>
      <c r="R158" s="22" t="n">
        <v>159</v>
      </c>
      <c r="S158" s="22" t="n">
        <v>205</v>
      </c>
      <c r="T158" s="22" t="n">
        <v>205</v>
      </c>
      <c r="U158" s="22" t="n">
        <v>317</v>
      </c>
      <c r="V158" s="22" t="n">
        <v>295</v>
      </c>
      <c r="W158" s="22" t="n">
        <v>182</v>
      </c>
      <c r="Y158" s="22" t="n">
        <v>540</v>
      </c>
      <c r="Z158" s="22" t="n">
        <v>519</v>
      </c>
      <c r="AA158" s="22" t="n">
        <v>440</v>
      </c>
      <c r="AB158" s="22" t="n">
        <v>500</v>
      </c>
      <c r="AD158" s="22" t="n">
        <v>350</v>
      </c>
      <c r="AE158" s="22" t="n">
        <v>639</v>
      </c>
      <c r="AF158" s="22" t="n">
        <v>159</v>
      </c>
      <c r="AG158" s="22" t="n">
        <v>114</v>
      </c>
      <c r="AH158" s="22" t="n">
        <v>280</v>
      </c>
      <c r="AI158" s="22" t="n">
        <v>42</v>
      </c>
      <c r="AJ158" s="22" t="n">
        <v>416</v>
      </c>
      <c r="AL158" s="22" t="n">
        <v>296</v>
      </c>
      <c r="AM158" s="22" t="n">
        <v>417</v>
      </c>
      <c r="AN158" s="22" t="n">
        <v>184</v>
      </c>
      <c r="AO158" s="22" t="n">
        <v>215</v>
      </c>
      <c r="AP158" s="22" t="n">
        <v>465</v>
      </c>
      <c r="AQ158" s="22" t="n">
        <v>157</v>
      </c>
      <c r="AR158" s="22" t="n">
        <v>175</v>
      </c>
      <c r="AS158" s="22" t="n">
        <v>90</v>
      </c>
      <c r="AU158" s="22" t="n">
        <v>421</v>
      </c>
      <c r="AV158" s="22" t="n">
        <v>546</v>
      </c>
      <c r="AW158" s="22" t="n">
        <v>697</v>
      </c>
      <c r="AX158" s="22" t="n">
        <v>335</v>
      </c>
    </row>
    <row r="159">
      <c r="B159" s="23" t="inlineStr">
        <is>
          <t>Very badly</t>
        </is>
      </c>
      <c r="C159" s="24" t="n">
        <v>0.1859929975429584</v>
      </c>
      <c r="D159" s="24" t="n">
        <v>0.2019207172443249</v>
      </c>
      <c r="E159" s="24" t="n">
        <v>0.1709706366894898</v>
      </c>
      <c r="G159" s="24" t="n">
        <v>0.08814672337919258</v>
      </c>
      <c r="H159" s="24" t="n">
        <v>0.1007325855616362</v>
      </c>
      <c r="I159" s="24" t="n">
        <v>0.1720943427143758</v>
      </c>
      <c r="J159" s="24" t="n">
        <v>0.2109376703375437</v>
      </c>
      <c r="K159" s="24" t="n">
        <v>0.2975453517548075</v>
      </c>
      <c r="L159" s="24" t="n">
        <v>0.235886966119686</v>
      </c>
      <c r="N159" s="24" t="n">
        <v>0.2477322903599445</v>
      </c>
      <c r="O159" s="24" t="n">
        <v>0.1572323791728325</v>
      </c>
      <c r="P159" s="24" t="n">
        <v>0.1638753830250676</v>
      </c>
      <c r="Q159" s="24" t="n">
        <v>0.1679110765667483</v>
      </c>
      <c r="R159" s="24" t="n">
        <v>0.1604016984723684</v>
      </c>
      <c r="S159" s="24" t="n">
        <v>0.1783283599869339</v>
      </c>
      <c r="T159" s="24" t="n">
        <v>0.1521458905608017</v>
      </c>
      <c r="U159" s="24" t="n">
        <v>0.2121713022687509</v>
      </c>
      <c r="V159" s="24" t="n">
        <v>0.2035049092888979</v>
      </c>
      <c r="W159" s="24" t="n">
        <v>0.2052677145838476</v>
      </c>
      <c r="Y159" s="24" t="n">
        <v>0.1870654602998102</v>
      </c>
      <c r="Z159" s="24" t="n">
        <v>0.1868224242213807</v>
      </c>
      <c r="AA159" s="24" t="n">
        <v>0.173490899414132</v>
      </c>
      <c r="AB159" s="24" t="n">
        <v>0.1949756392267234</v>
      </c>
      <c r="AD159" s="24" t="n">
        <v>0.1948523311049823</v>
      </c>
      <c r="AE159" s="24" t="n">
        <v>0.1538341860148573</v>
      </c>
      <c r="AF159" s="24" t="n">
        <v>0.1704977853759197</v>
      </c>
      <c r="AG159" s="24" t="n">
        <v>0.1661647356534506</v>
      </c>
      <c r="AH159" s="24" t="n">
        <v>0.2995901523971697</v>
      </c>
      <c r="AI159" s="24" t="n">
        <v>0.08879863221813683</v>
      </c>
      <c r="AJ159" s="24" t="n">
        <v>0.172794942939339</v>
      </c>
      <c r="AL159" s="24" t="n">
        <v>0.1643323783139891</v>
      </c>
      <c r="AM159" s="24" t="n">
        <v>0.09998853081358321</v>
      </c>
      <c r="AN159" s="24" t="n">
        <v>0.1473847488467644</v>
      </c>
      <c r="AO159" s="24" t="n">
        <v>0.1590716060238175</v>
      </c>
      <c r="AP159" s="24" t="n">
        <v>0.2717094210480637</v>
      </c>
      <c r="AQ159" s="24" t="n">
        <v>0.1572245315747532</v>
      </c>
      <c r="AR159" s="24" t="n">
        <v>0.230961448929984</v>
      </c>
      <c r="AS159" s="24" t="n">
        <v>0.3183825353693959</v>
      </c>
      <c r="AU159" s="24" t="n">
        <v>0.1851221390663695</v>
      </c>
      <c r="AV159" s="24" t="n">
        <v>0.2790171683613761</v>
      </c>
      <c r="AW159" s="24" t="n">
        <v>0.1614988716543436</v>
      </c>
      <c r="AX159" s="24" t="n">
        <v>0.08631079471263062</v>
      </c>
    </row>
    <row r="160">
      <c r="B160" s="23" t="inlineStr">
        <is>
          <t>Quite badly</t>
        </is>
      </c>
      <c r="C160" s="24" t="n">
        <v>0.3543148525079498</v>
      </c>
      <c r="D160" s="24" t="n">
        <v>0.3460738001365333</v>
      </c>
      <c r="E160" s="24" t="n">
        <v>0.3621358209079158</v>
      </c>
      <c r="G160" s="24" t="n">
        <v>0.3306961702119533</v>
      </c>
      <c r="H160" s="24" t="n">
        <v>0.2600320714724928</v>
      </c>
      <c r="I160" s="24" t="n">
        <v>0.2913954510431008</v>
      </c>
      <c r="J160" s="24" t="n">
        <v>0.3857477259474504</v>
      </c>
      <c r="K160" s="24" t="n">
        <v>0.3683142631771063</v>
      </c>
      <c r="L160" s="24" t="n">
        <v>0.4625241845681633</v>
      </c>
      <c r="N160" s="24" t="n">
        <v>0.3822655563986282</v>
      </c>
      <c r="O160" s="24" t="n">
        <v>0.312164899190175</v>
      </c>
      <c r="P160" s="24" t="n">
        <v>0.3507091117256814</v>
      </c>
      <c r="Q160" s="24" t="n">
        <v>0.3928783805649441</v>
      </c>
      <c r="R160" s="24" t="n">
        <v>0.2928919860570495</v>
      </c>
      <c r="S160" s="24" t="n">
        <v>0.319494709372439</v>
      </c>
      <c r="T160" s="24" t="n">
        <v>0.3812750743457489</v>
      </c>
      <c r="U160" s="24" t="n">
        <v>0.3130448215400662</v>
      </c>
      <c r="V160" s="24" t="n">
        <v>0.4080266463933885</v>
      </c>
      <c r="W160" s="24" t="n">
        <v>0.3715853636799845</v>
      </c>
      <c r="Y160" s="24" t="n">
        <v>0.3527571226662551</v>
      </c>
      <c r="Z160" s="24" t="n">
        <v>0.3846137157798741</v>
      </c>
      <c r="AA160" s="24" t="n">
        <v>0.3639288896231677</v>
      </c>
      <c r="AB160" s="24" t="n">
        <v>0.3160866279993308</v>
      </c>
      <c r="AD160" s="24" t="n">
        <v>0.3600773817008513</v>
      </c>
      <c r="AE160" s="24" t="n">
        <v>0.3425043578140242</v>
      </c>
      <c r="AF160" s="24" t="n">
        <v>0.4582281308563178</v>
      </c>
      <c r="AG160" s="24" t="n">
        <v>0.3385736680083121</v>
      </c>
      <c r="AH160" s="24" t="n">
        <v>0.3592895344612411</v>
      </c>
      <c r="AI160" s="24" t="n">
        <v>0.2346308496673271</v>
      </c>
      <c r="AJ160" s="24" t="n">
        <v>0.3411384905977167</v>
      </c>
      <c r="AL160" s="24" t="n">
        <v>0.3582244899296645</v>
      </c>
      <c r="AM160" s="24" t="n">
        <v>0.2897722913665181</v>
      </c>
      <c r="AN160" s="24" t="n">
        <v>0.4812216669289032</v>
      </c>
      <c r="AO160" s="24" t="n">
        <v>0.327072741683652</v>
      </c>
      <c r="AP160" s="24" t="n">
        <v>0.3837478151467971</v>
      </c>
      <c r="AQ160" s="24" t="n">
        <v>0.3377681933079769</v>
      </c>
      <c r="AR160" s="24" t="n">
        <v>0.3544583458498268</v>
      </c>
      <c r="AS160" s="24" t="n">
        <v>0.3228845261261988</v>
      </c>
      <c r="AU160" s="24" t="n">
        <v>0.3896773296815444</v>
      </c>
      <c r="AV160" s="24" t="n">
        <v>0.391582203653222</v>
      </c>
      <c r="AW160" s="24" t="n">
        <v>0.3525098388347919</v>
      </c>
      <c r="AX160" s="24" t="n">
        <v>0.2527898769924379</v>
      </c>
    </row>
    <row r="161">
      <c r="B161" s="23" t="inlineStr">
        <is>
          <t>Neither well nor badly</t>
        </is>
      </c>
      <c r="C161" s="24" t="n">
        <v>0.201778278739007</v>
      </c>
      <c r="D161" s="24" t="n">
        <v>0.1884945146407033</v>
      </c>
      <c r="E161" s="24" t="n">
        <v>0.2149058173817477</v>
      </c>
      <c r="G161" s="24" t="n">
        <v>0.2565052335871393</v>
      </c>
      <c r="H161" s="24" t="n">
        <v>0.2192470204827923</v>
      </c>
      <c r="I161" s="24" t="n">
        <v>0.2256017786635263</v>
      </c>
      <c r="J161" s="24" t="n">
        <v>0.1950761107787988</v>
      </c>
      <c r="K161" s="24" t="n">
        <v>0.1723570578913573</v>
      </c>
      <c r="L161" s="24" t="n">
        <v>0.1574128786401051</v>
      </c>
      <c r="N161" s="24" t="n">
        <v>0.1738660211719613</v>
      </c>
      <c r="O161" s="24" t="n">
        <v>0.2185973921592992</v>
      </c>
      <c r="P161" s="24" t="n">
        <v>0.1695738638830657</v>
      </c>
      <c r="Q161" s="24" t="n">
        <v>0.2398059424810423</v>
      </c>
      <c r="R161" s="24" t="n">
        <v>0.2353646749862408</v>
      </c>
      <c r="S161" s="24" t="n">
        <v>0.2183987928216815</v>
      </c>
      <c r="T161" s="24" t="n">
        <v>0.2121279124446105</v>
      </c>
      <c r="U161" s="24" t="n">
        <v>0.1977947793958517</v>
      </c>
      <c r="V161" s="24" t="n">
        <v>0.1778514790848238</v>
      </c>
      <c r="W161" s="24" t="n">
        <v>0.2031650452077705</v>
      </c>
      <c r="Y161" s="24" t="n">
        <v>0.1687059519937817</v>
      </c>
      <c r="Z161" s="24" t="n">
        <v>0.1906366183703901</v>
      </c>
      <c r="AA161" s="24" t="n">
        <v>0.2149279879481911</v>
      </c>
      <c r="AB161" s="24" t="n">
        <v>0.2374896909823926</v>
      </c>
      <c r="AD161" s="24" t="n">
        <v>0.1745841774389308</v>
      </c>
      <c r="AE161" s="24" t="n">
        <v>0.211687817837398</v>
      </c>
      <c r="AF161" s="24" t="n">
        <v>0.1364655686049387</v>
      </c>
      <c r="AG161" s="24" t="n">
        <v>0.1824085803847261</v>
      </c>
      <c r="AH161" s="24" t="n">
        <v>0.1641028452223971</v>
      </c>
      <c r="AI161" s="24" t="n">
        <v>0.3000201912392583</v>
      </c>
      <c r="AJ161" s="24" t="n">
        <v>0.2550085927331992</v>
      </c>
      <c r="AL161" s="24" t="n">
        <v>0.2343363763685583</v>
      </c>
      <c r="AM161" s="24" t="n">
        <v>0.2446059950225074</v>
      </c>
      <c r="AN161" s="24" t="n">
        <v>0.1653262924633637</v>
      </c>
      <c r="AO161" s="24" t="n">
        <v>0.1892873761120687</v>
      </c>
      <c r="AP161" s="24" t="n">
        <v>0.163641348582747</v>
      </c>
      <c r="AQ161" s="24" t="n">
        <v>0.2462653231832258</v>
      </c>
      <c r="AR161" s="24" t="n">
        <v>0.1723276065504752</v>
      </c>
      <c r="AS161" s="24" t="n">
        <v>0.1772648392579164</v>
      </c>
      <c r="AU161" s="24" t="n">
        <v>0.1806260931775994</v>
      </c>
      <c r="AV161" s="24" t="n">
        <v>0.1698887028037834</v>
      </c>
      <c r="AW161" s="24" t="n">
        <v>0.1952171219956897</v>
      </c>
      <c r="AX161" s="24" t="n">
        <v>0.2940559419879777</v>
      </c>
    </row>
    <row r="162">
      <c r="B162" s="23" t="inlineStr">
        <is>
          <t>Quite well</t>
        </is>
      </c>
      <c r="C162" s="24" t="n">
        <v>0.1236403468040079</v>
      </c>
      <c r="D162" s="24" t="n">
        <v>0.1374752211266624</v>
      </c>
      <c r="E162" s="24" t="n">
        <v>0.1100715833435972</v>
      </c>
      <c r="G162" s="24" t="n">
        <v>0.1761648475139608</v>
      </c>
      <c r="H162" s="24" t="n">
        <v>0.2065902447816015</v>
      </c>
      <c r="I162" s="24" t="n">
        <v>0.1464878652537435</v>
      </c>
      <c r="J162" s="24" t="n">
        <v>0.1076746996076248</v>
      </c>
      <c r="K162" s="24" t="n">
        <v>0.06942421560761719</v>
      </c>
      <c r="L162" s="24" t="n">
        <v>0.05247320510236029</v>
      </c>
      <c r="N162" s="24" t="n">
        <v>0.08441093003679626</v>
      </c>
      <c r="O162" s="24" t="n">
        <v>0.1479831012240975</v>
      </c>
      <c r="P162" s="24" t="n">
        <v>0.1724103796352657</v>
      </c>
      <c r="Q162" s="24" t="n">
        <v>0.09763704496529006</v>
      </c>
      <c r="R162" s="24" t="n">
        <v>0.1208399622765576</v>
      </c>
      <c r="S162" s="24" t="n">
        <v>0.1675416045233422</v>
      </c>
      <c r="T162" s="24" t="n">
        <v>0.1330844153276491</v>
      </c>
      <c r="U162" s="24" t="n">
        <v>0.1394978890147887</v>
      </c>
      <c r="V162" s="24" t="n">
        <v>0.08318965214909266</v>
      </c>
      <c r="W162" s="24" t="n">
        <v>0.07544950149417341</v>
      </c>
      <c r="Y162" s="24" t="n">
        <v>0.1602757108310683</v>
      </c>
      <c r="Z162" s="24" t="n">
        <v>0.1034090990077684</v>
      </c>
      <c r="AA162" s="24" t="n">
        <v>0.1266314792665113</v>
      </c>
      <c r="AB162" s="24" t="n">
        <v>0.1024419923002765</v>
      </c>
      <c r="AD162" s="24" t="n">
        <v>0.1336650332872421</v>
      </c>
      <c r="AE162" s="24" t="n">
        <v>0.1677950533522582</v>
      </c>
      <c r="AF162" s="24" t="n">
        <v>0.1048487455807036</v>
      </c>
      <c r="AG162" s="24" t="n">
        <v>0.1593267902506608</v>
      </c>
      <c r="AH162" s="24" t="n">
        <v>0.07405394989292739</v>
      </c>
      <c r="AI162" s="24" t="n">
        <v>0.05116880653871084</v>
      </c>
      <c r="AJ162" s="24" t="n">
        <v>0.08550786212412376</v>
      </c>
      <c r="AL162" s="24" t="n">
        <v>0.1463010582923056</v>
      </c>
      <c r="AM162" s="24" t="n">
        <v>0.2073199814712253</v>
      </c>
      <c r="AN162" s="24" t="n">
        <v>0.095003044612283</v>
      </c>
      <c r="AO162" s="24" t="n">
        <v>0.1583948000835486</v>
      </c>
      <c r="AP162" s="24" t="n">
        <v>0.0806377146722573</v>
      </c>
      <c r="AQ162" s="24" t="n">
        <v>0.08279770373565258</v>
      </c>
      <c r="AR162" s="24" t="n">
        <v>0.05134684556798706</v>
      </c>
      <c r="AS162" s="24" t="n">
        <v>0.0713038103929037</v>
      </c>
      <c r="AU162" s="24" t="n">
        <v>0.1097470838114912</v>
      </c>
      <c r="AV162" s="24" t="n">
        <v>0.05939759043253692</v>
      </c>
      <c r="AW162" s="24" t="n">
        <v>0.1466973334656058</v>
      </c>
      <c r="AX162" s="24" t="n">
        <v>0.1979429378557232</v>
      </c>
    </row>
    <row r="163">
      <c r="B163" s="23" t="inlineStr">
        <is>
          <t>Very well</t>
        </is>
      </c>
      <c r="C163" s="24" t="n">
        <v>0.04900629895661053</v>
      </c>
      <c r="D163" s="24" t="n">
        <v>0.05774662897801239</v>
      </c>
      <c r="E163" s="24" t="n">
        <v>0.04060348758236751</v>
      </c>
      <c r="G163" s="24" t="n">
        <v>0.05809227567919684</v>
      </c>
      <c r="H163" s="24" t="n">
        <v>0.1334000554098375</v>
      </c>
      <c r="I163" s="24" t="n">
        <v>0.06431505440026616</v>
      </c>
      <c r="J163" s="24" t="n">
        <v>0.02254006521115189</v>
      </c>
      <c r="K163" s="24" t="n">
        <v>0.01021321265110773</v>
      </c>
      <c r="L163" s="24" t="n">
        <v>0.009571639090000998</v>
      </c>
      <c r="N163" s="24" t="n">
        <v>0.04150386218289229</v>
      </c>
      <c r="O163" s="24" t="n">
        <v>0.04743047701549621</v>
      </c>
      <c r="P163" s="24" t="n">
        <v>0.06428317645195387</v>
      </c>
      <c r="Q163" s="24" t="n">
        <v>0.02510864213140206</v>
      </c>
      <c r="R163" s="24" t="n">
        <v>0.06256321477417692</v>
      </c>
      <c r="S163" s="24" t="n">
        <v>0.05680505103415656</v>
      </c>
      <c r="T163" s="24" t="n">
        <v>0.02508756934637224</v>
      </c>
      <c r="U163" s="24" t="n">
        <v>0.06616283089645043</v>
      </c>
      <c r="V163" s="24" t="n">
        <v>0.04108674136548096</v>
      </c>
      <c r="W163" s="24" t="n">
        <v>0.04660044030692104</v>
      </c>
      <c r="Y163" s="24" t="n">
        <v>0.07082362408957074</v>
      </c>
      <c r="Z163" s="24" t="n">
        <v>0.02729494055165988</v>
      </c>
      <c r="AA163" s="24" t="n">
        <v>0.04483668002285998</v>
      </c>
      <c r="AB163" s="24" t="n">
        <v>0.05164924249905276</v>
      </c>
      <c r="AD163" s="24" t="n">
        <v>0.06436512792169215</v>
      </c>
      <c r="AE163" s="24" t="n">
        <v>0.05777065683862741</v>
      </c>
      <c r="AF163" s="24" t="n">
        <v>0.08808248884746606</v>
      </c>
      <c r="AG163" s="24" t="n">
        <v>0.06404831778995028</v>
      </c>
      <c r="AH163" s="24" t="n">
        <v>0.03616523357571298</v>
      </c>
      <c r="AI163" s="24" t="n">
        <v>0</v>
      </c>
      <c r="AJ163" s="24" t="n">
        <v>0.01721360578157445</v>
      </c>
      <c r="AL163" s="24" t="n">
        <v>0.05457800196604468</v>
      </c>
      <c r="AM163" s="24" t="n">
        <v>0.08835233122972616</v>
      </c>
      <c r="AN163" s="24" t="n">
        <v>0.04630924857555455</v>
      </c>
      <c r="AO163" s="24" t="n">
        <v>0.05245669224343214</v>
      </c>
      <c r="AP163" s="24" t="n">
        <v>0.03280843864942878</v>
      </c>
      <c r="AQ163" s="24" t="n">
        <v>0.02555844061480066</v>
      </c>
      <c r="AR163" s="24" t="n">
        <v>0</v>
      </c>
      <c r="AS163" s="24" t="n">
        <v>0.06559819646756493</v>
      </c>
      <c r="AU163" s="24" t="n">
        <v>0.03354623873771918</v>
      </c>
      <c r="AV163" s="24" t="n">
        <v>0.01618584140020707</v>
      </c>
      <c r="AW163" s="24" t="n">
        <v>0.07140018860444713</v>
      </c>
      <c r="AX163" s="24" t="n">
        <v>0.07540667002321316</v>
      </c>
    </row>
    <row r="164">
      <c r="B164" s="23" t="inlineStr">
        <is>
          <t>Don’t know</t>
        </is>
      </c>
      <c r="C164" s="24" t="n">
        <v>0.08526722544946634</v>
      </c>
      <c r="D164" s="24" t="n">
        <v>0.06828911787376378</v>
      </c>
      <c r="E164" s="24" t="n">
        <v>0.1013126540948822</v>
      </c>
      <c r="G164" s="24" t="n">
        <v>0.09039474962855717</v>
      </c>
      <c r="H164" s="24" t="n">
        <v>0.07999802229163971</v>
      </c>
      <c r="I164" s="24" t="n">
        <v>0.1001055079249875</v>
      </c>
      <c r="J164" s="24" t="n">
        <v>0.07802372811743033</v>
      </c>
      <c r="K164" s="24" t="n">
        <v>0.08214589891800388</v>
      </c>
      <c r="L164" s="24" t="n">
        <v>0.08213112647968417</v>
      </c>
      <c r="N164" s="24" t="n">
        <v>0.0702213398497772</v>
      </c>
      <c r="O164" s="24" t="n">
        <v>0.1165917512380995</v>
      </c>
      <c r="P164" s="24" t="n">
        <v>0.0791480852789657</v>
      </c>
      <c r="Q164" s="24" t="n">
        <v>0.07665891329057321</v>
      </c>
      <c r="R164" s="24" t="n">
        <v>0.1279384634336068</v>
      </c>
      <c r="S164" s="24" t="n">
        <v>0.05943148226144683</v>
      </c>
      <c r="T164" s="24" t="n">
        <v>0.09627913797481776</v>
      </c>
      <c r="U164" s="24" t="n">
        <v>0.07132837688409212</v>
      </c>
      <c r="V164" s="24" t="n">
        <v>0.08634057171831626</v>
      </c>
      <c r="W164" s="24" t="n">
        <v>0.09793193472730299</v>
      </c>
      <c r="Y164" s="24" t="n">
        <v>0.06037213011951387</v>
      </c>
      <c r="Z164" s="24" t="n">
        <v>0.1072232020689269</v>
      </c>
      <c r="AA164" s="24" t="n">
        <v>0.0761840637251379</v>
      </c>
      <c r="AB164" s="24" t="n">
        <v>0.09735680699222404</v>
      </c>
      <c r="AD164" s="24" t="n">
        <v>0.07245594854630126</v>
      </c>
      <c r="AE164" s="24" t="n">
        <v>0.0664079281428349</v>
      </c>
      <c r="AF164" s="24" t="n">
        <v>0.04187728073465444</v>
      </c>
      <c r="AG164" s="24" t="n">
        <v>0.08947790791289995</v>
      </c>
      <c r="AH164" s="24" t="n">
        <v>0.06679828445055161</v>
      </c>
      <c r="AI164" s="24" t="n">
        <v>0.3253815203365669</v>
      </c>
      <c r="AJ164" s="24" t="n">
        <v>0.1283365058240471</v>
      </c>
      <c r="AL164" s="24" t="n">
        <v>0.04222769512943764</v>
      </c>
      <c r="AM164" s="24" t="n">
        <v>0.06996087009643973</v>
      </c>
      <c r="AN164" s="24" t="n">
        <v>0.06475499857313126</v>
      </c>
      <c r="AO164" s="24" t="n">
        <v>0.113716783853481</v>
      </c>
      <c r="AP164" s="24" t="n">
        <v>0.06745526190070616</v>
      </c>
      <c r="AQ164" s="24" t="n">
        <v>0.1503858075835906</v>
      </c>
      <c r="AR164" s="24" t="n">
        <v>0.190905753101727</v>
      </c>
      <c r="AS164" s="24" t="n">
        <v>0.0445660923860202</v>
      </c>
      <c r="AU164" s="24" t="n">
        <v>0.1012811155252762</v>
      </c>
      <c r="AV164" s="24" t="n">
        <v>0.08392849334887423</v>
      </c>
      <c r="AW164" s="24" t="n">
        <v>0.07267664544512181</v>
      </c>
      <c r="AX164" s="24" t="n">
        <v>0.0934937784280174</v>
      </c>
    </row>
    <row r="166">
      <c r="B166" s="20" t="inlineStr">
        <is>
          <t>Which of the following do you perceive to be the biggest issues facing prisons at the moment? Please rank your top 3: Too many people in prison</t>
        </is>
      </c>
    </row>
    <row r="167">
      <c r="B167" s="21" t="inlineStr">
        <is>
          <t>BASE: All Respondents</t>
        </is>
      </c>
    </row>
    <row r="168">
      <c r="B168" s="16" t="inlineStr">
        <is>
          <t>Unweighted</t>
        </is>
      </c>
      <c r="C168" s="22" t="n">
        <v>1999</v>
      </c>
      <c r="D168" s="22" t="n">
        <v>936</v>
      </c>
      <c r="E168" s="22" t="n">
        <v>1056</v>
      </c>
      <c r="G168" s="22" t="n">
        <v>282</v>
      </c>
      <c r="H168" s="22" t="n">
        <v>355</v>
      </c>
      <c r="I168" s="22" t="n">
        <v>333</v>
      </c>
      <c r="J168" s="22" t="n">
        <v>313</v>
      </c>
      <c r="K168" s="22" t="n">
        <v>283</v>
      </c>
      <c r="L168" s="22" t="n">
        <v>433</v>
      </c>
      <c r="N168" s="22" t="n">
        <v>103</v>
      </c>
      <c r="O168" s="22" t="n">
        <v>103</v>
      </c>
      <c r="P168" s="22" t="n">
        <v>259</v>
      </c>
      <c r="Q168" s="22" t="n">
        <v>192</v>
      </c>
      <c r="R168" s="22" t="n">
        <v>162</v>
      </c>
      <c r="S168" s="22" t="n">
        <v>220</v>
      </c>
      <c r="T168" s="22" t="n">
        <v>220</v>
      </c>
      <c r="U168" s="22" t="n">
        <v>302</v>
      </c>
      <c r="V168" s="22" t="n">
        <v>270</v>
      </c>
      <c r="W168" s="22" t="n">
        <v>168</v>
      </c>
      <c r="Y168" s="22" t="n">
        <v>568</v>
      </c>
      <c r="Z168" s="22" t="n">
        <v>481</v>
      </c>
      <c r="AA168" s="22" t="n">
        <v>459</v>
      </c>
      <c r="AB168" s="22" t="n">
        <v>474</v>
      </c>
      <c r="AD168" s="22" t="n">
        <v>355</v>
      </c>
      <c r="AE168" s="22" t="n">
        <v>640</v>
      </c>
      <c r="AF168" s="22" t="n">
        <v>155</v>
      </c>
      <c r="AG168" s="22" t="n">
        <v>118</v>
      </c>
      <c r="AH168" s="22" t="n">
        <v>274</v>
      </c>
      <c r="AI168" s="22" t="n">
        <v>42</v>
      </c>
      <c r="AJ168" s="22" t="n">
        <v>415</v>
      </c>
      <c r="AL168" s="22" t="n">
        <v>299</v>
      </c>
      <c r="AM168" s="22" t="n">
        <v>422</v>
      </c>
      <c r="AN168" s="22" t="n">
        <v>182</v>
      </c>
      <c r="AO168" s="22" t="n">
        <v>220</v>
      </c>
      <c r="AP168" s="22" t="n">
        <v>458</v>
      </c>
      <c r="AQ168" s="22" t="n">
        <v>159</v>
      </c>
      <c r="AR168" s="22" t="n">
        <v>174</v>
      </c>
      <c r="AS168" s="22" t="n">
        <v>85</v>
      </c>
      <c r="AU168" s="22" t="n">
        <v>423</v>
      </c>
      <c r="AV168" s="22" t="n">
        <v>543</v>
      </c>
      <c r="AW168" s="22" t="n">
        <v>701</v>
      </c>
      <c r="AX168" s="22" t="n">
        <v>332</v>
      </c>
    </row>
    <row r="169">
      <c r="B169" s="18" t="inlineStr">
        <is>
          <t>Weighted</t>
        </is>
      </c>
      <c r="C169" s="22" t="n">
        <v>1999</v>
      </c>
      <c r="D169" s="22" t="n">
        <v>987</v>
      </c>
      <c r="E169" s="22" t="n">
        <v>1009</v>
      </c>
      <c r="G169" s="22" t="n">
        <v>277</v>
      </c>
      <c r="H169" s="22" t="n">
        <v>341</v>
      </c>
      <c r="I169" s="22" t="n">
        <v>340</v>
      </c>
      <c r="J169" s="22" t="n">
        <v>341</v>
      </c>
      <c r="K169" s="22" t="n">
        <v>282</v>
      </c>
      <c r="L169" s="22" t="n">
        <v>420</v>
      </c>
      <c r="N169" s="22" t="n">
        <v>114</v>
      </c>
      <c r="O169" s="22" t="n">
        <v>91</v>
      </c>
      <c r="P169" s="22" t="n">
        <v>250</v>
      </c>
      <c r="Q169" s="22" t="n">
        <v>182</v>
      </c>
      <c r="R169" s="22" t="n">
        <v>159</v>
      </c>
      <c r="S169" s="22" t="n">
        <v>205</v>
      </c>
      <c r="T169" s="22" t="n">
        <v>205</v>
      </c>
      <c r="U169" s="22" t="n">
        <v>317</v>
      </c>
      <c r="V169" s="22" t="n">
        <v>295</v>
      </c>
      <c r="W169" s="22" t="n">
        <v>182</v>
      </c>
      <c r="Y169" s="22" t="n">
        <v>540</v>
      </c>
      <c r="Z169" s="22" t="n">
        <v>519</v>
      </c>
      <c r="AA169" s="22" t="n">
        <v>440</v>
      </c>
      <c r="AB169" s="22" t="n">
        <v>500</v>
      </c>
      <c r="AD169" s="22" t="n">
        <v>350</v>
      </c>
      <c r="AE169" s="22" t="n">
        <v>639</v>
      </c>
      <c r="AF169" s="22" t="n">
        <v>159</v>
      </c>
      <c r="AG169" s="22" t="n">
        <v>114</v>
      </c>
      <c r="AH169" s="22" t="n">
        <v>280</v>
      </c>
      <c r="AI169" s="22" t="n">
        <v>42</v>
      </c>
      <c r="AJ169" s="22" t="n">
        <v>416</v>
      </c>
      <c r="AL169" s="22" t="n">
        <v>296</v>
      </c>
      <c r="AM169" s="22" t="n">
        <v>417</v>
      </c>
      <c r="AN169" s="22" t="n">
        <v>184</v>
      </c>
      <c r="AO169" s="22" t="n">
        <v>215</v>
      </c>
      <c r="AP169" s="22" t="n">
        <v>465</v>
      </c>
      <c r="AQ169" s="22" t="n">
        <v>157</v>
      </c>
      <c r="AR169" s="22" t="n">
        <v>175</v>
      </c>
      <c r="AS169" s="22" t="n">
        <v>90</v>
      </c>
      <c r="AU169" s="22" t="n">
        <v>421</v>
      </c>
      <c r="AV169" s="22" t="n">
        <v>546</v>
      </c>
      <c r="AW169" s="22" t="n">
        <v>697</v>
      </c>
      <c r="AX169" s="22" t="n">
        <v>335</v>
      </c>
    </row>
    <row r="170">
      <c r="B170" s="23" t="inlineStr">
        <is>
          <t>1</t>
        </is>
      </c>
      <c r="C170" s="24" t="n">
        <v>0.197764557330291</v>
      </c>
      <c r="D170" s="24" t="n">
        <v>0.1813323394537613</v>
      </c>
      <c r="E170" s="24" t="n">
        <v>0.2135783641807717</v>
      </c>
      <c r="G170" s="24" t="n">
        <v>0.1969486759191982</v>
      </c>
      <c r="H170" s="24" t="n">
        <v>0.1817044449598783</v>
      </c>
      <c r="I170" s="24" t="n">
        <v>0.2116431550120463</v>
      </c>
      <c r="J170" s="24" t="n">
        <v>0.2054717896816669</v>
      </c>
      <c r="K170" s="24" t="n">
        <v>0.2127353383809389</v>
      </c>
      <c r="L170" s="24" t="n">
        <v>0.1838109684318038</v>
      </c>
      <c r="N170" s="24" t="n">
        <v>0.2345571889025404</v>
      </c>
      <c r="O170" s="24" t="n">
        <v>0.2479775143688365</v>
      </c>
      <c r="P170" s="24" t="n">
        <v>0.2043054939054109</v>
      </c>
      <c r="Q170" s="24" t="n">
        <v>0.2506240738404422</v>
      </c>
      <c r="R170" s="24" t="n">
        <v>0.2320395701783995</v>
      </c>
      <c r="S170" s="24" t="n">
        <v>0.2071539190920682</v>
      </c>
      <c r="T170" s="24" t="n">
        <v>0.1766072414964316</v>
      </c>
      <c r="U170" s="24" t="n">
        <v>0.1670130029751476</v>
      </c>
      <c r="V170" s="24" t="n">
        <v>0.162894157381312</v>
      </c>
      <c r="W170" s="24" t="n">
        <v>0.1813451072921669</v>
      </c>
      <c r="Y170" s="24" t="n">
        <v>0.1777356499883226</v>
      </c>
      <c r="Z170" s="24" t="n">
        <v>0.2067249556920718</v>
      </c>
      <c r="AA170" s="24" t="n">
        <v>0.1909423610355476</v>
      </c>
      <c r="AB170" s="24" t="n">
        <v>0.2160984164994627</v>
      </c>
      <c r="AD170" s="24" t="n">
        <v>0.1473241830926532</v>
      </c>
      <c r="AE170" s="24" t="n">
        <v>0.2209337704767909</v>
      </c>
      <c r="AF170" s="24" t="n">
        <v>0.1470861135250668</v>
      </c>
      <c r="AG170" s="24" t="n">
        <v>0.3064244653120674</v>
      </c>
      <c r="AH170" s="24" t="n">
        <v>0.1369428830815179</v>
      </c>
      <c r="AI170" s="24" t="n">
        <v>0.1679328524999578</v>
      </c>
      <c r="AJ170" s="24" t="n">
        <v>0.2380898200075626</v>
      </c>
      <c r="AL170" s="24" t="n">
        <v>0.1748018192535394</v>
      </c>
      <c r="AM170" s="24" t="n">
        <v>0.2039394151783285</v>
      </c>
      <c r="AN170" s="24" t="n">
        <v>0.1887624805851679</v>
      </c>
      <c r="AO170" s="24" t="n">
        <v>0.257216171977417</v>
      </c>
      <c r="AP170" s="24" t="n">
        <v>0.1600484406898465</v>
      </c>
      <c r="AQ170" s="24" t="n">
        <v>0.2850350717836471</v>
      </c>
      <c r="AR170" s="24" t="n">
        <v>0.2137645031294246</v>
      </c>
      <c r="AS170" s="24" t="n">
        <v>0.132704169073207</v>
      </c>
      <c r="AU170" s="24" t="n">
        <v>0.2634802459918187</v>
      </c>
      <c r="AV170" s="24" t="n">
        <v>0.1393097178447857</v>
      </c>
      <c r="AW170" s="24" t="n">
        <v>0.199646412079648</v>
      </c>
      <c r="AX170" s="24" t="n">
        <v>0.2065122460170482</v>
      </c>
    </row>
    <row r="171">
      <c r="B171" s="23" t="inlineStr">
        <is>
          <t>2</t>
        </is>
      </c>
      <c r="C171" s="24" t="n">
        <v>0.1430215649709282</v>
      </c>
      <c r="D171" s="24" t="n">
        <v>0.1495499357536969</v>
      </c>
      <c r="E171" s="24" t="n">
        <v>0.1366659883870972</v>
      </c>
      <c r="G171" s="24" t="n">
        <v>0.1381337805248023</v>
      </c>
      <c r="H171" s="24" t="n">
        <v>0.111998416312464</v>
      </c>
      <c r="I171" s="24" t="n">
        <v>0.1543925050683945</v>
      </c>
      <c r="J171" s="24" t="n">
        <v>0.1672329379483938</v>
      </c>
      <c r="K171" s="24" t="n">
        <v>0.1505456392628284</v>
      </c>
      <c r="L171" s="24" t="n">
        <v>0.1375468801334152</v>
      </c>
      <c r="N171" s="24" t="n">
        <v>0.17846698195314</v>
      </c>
      <c r="O171" s="24" t="n">
        <v>0.1248971693730036</v>
      </c>
      <c r="P171" s="24" t="n">
        <v>0.1283388397083619</v>
      </c>
      <c r="Q171" s="24" t="n">
        <v>0.1376924957535476</v>
      </c>
      <c r="R171" s="24" t="n">
        <v>0.07968099973907322</v>
      </c>
      <c r="S171" s="24" t="n">
        <v>0.1860807578269548</v>
      </c>
      <c r="T171" s="24" t="n">
        <v>0.1787180463767695</v>
      </c>
      <c r="U171" s="24" t="n">
        <v>0.1187041635264805</v>
      </c>
      <c r="V171" s="24" t="n">
        <v>0.160878998402747</v>
      </c>
      <c r="W171" s="24" t="n">
        <v>0.1356561801357225</v>
      </c>
      <c r="Y171" s="24" t="n">
        <v>0.1443687042087238</v>
      </c>
      <c r="Z171" s="24" t="n">
        <v>0.1425690227577647</v>
      </c>
      <c r="AA171" s="24" t="n">
        <v>0.1416957518873367</v>
      </c>
      <c r="AB171" s="24" t="n">
        <v>0.1432031089249332</v>
      </c>
      <c r="AD171" s="24" t="n">
        <v>0.1296656129468775</v>
      </c>
      <c r="AE171" s="24" t="n">
        <v>0.1923870734048199</v>
      </c>
      <c r="AF171" s="24" t="n">
        <v>0.09887635805604031</v>
      </c>
      <c r="AG171" s="24" t="n">
        <v>0.1199855748607848</v>
      </c>
      <c r="AH171" s="24" t="n">
        <v>0.1148803641413835</v>
      </c>
      <c r="AI171" s="24" t="n">
        <v>0.05029857276670108</v>
      </c>
      <c r="AJ171" s="24" t="n">
        <v>0.1299977777660872</v>
      </c>
      <c r="AL171" s="24" t="n">
        <v>0.116486721300259</v>
      </c>
      <c r="AM171" s="24" t="n">
        <v>0.1914936211518643</v>
      </c>
      <c r="AN171" s="24" t="n">
        <v>0.1169892716440838</v>
      </c>
      <c r="AO171" s="24" t="n">
        <v>0.1574497627000009</v>
      </c>
      <c r="AP171" s="24" t="n">
        <v>0.1302532134642129</v>
      </c>
      <c r="AQ171" s="24" t="n">
        <v>0.1243406122121351</v>
      </c>
      <c r="AR171" s="24" t="n">
        <v>0.151600416977022</v>
      </c>
      <c r="AS171" s="24" t="n">
        <v>0.1064166413541224</v>
      </c>
      <c r="AU171" s="24" t="n">
        <v>0.1833950879104728</v>
      </c>
      <c r="AV171" s="24" t="n">
        <v>0.1350987017493613</v>
      </c>
      <c r="AW171" s="24" t="n">
        <v>0.1489684002453308</v>
      </c>
      <c r="AX171" s="24" t="n">
        <v>0.09277573480765282</v>
      </c>
    </row>
    <row r="172">
      <c r="B172" s="23" t="inlineStr">
        <is>
          <t>3</t>
        </is>
      </c>
      <c r="C172" s="24" t="n">
        <v>0.0977049516545548</v>
      </c>
      <c r="D172" s="24" t="n">
        <v>0.09926186170801511</v>
      </c>
      <c r="E172" s="24" t="n">
        <v>0.09647529937310929</v>
      </c>
      <c r="G172" s="24" t="n">
        <v>0.1106491717641452</v>
      </c>
      <c r="H172" s="24" t="n">
        <v>0.1165949365612401</v>
      </c>
      <c r="I172" s="24" t="n">
        <v>0.1166100435000419</v>
      </c>
      <c r="J172" s="24" t="n">
        <v>0.07954905802552396</v>
      </c>
      <c r="K172" s="24" t="n">
        <v>0.1004924374596499</v>
      </c>
      <c r="L172" s="24" t="n">
        <v>0.07138077475373902</v>
      </c>
      <c r="N172" s="24" t="n">
        <v>0.07765864841380099</v>
      </c>
      <c r="O172" s="24" t="n">
        <v>0.0929367583410026</v>
      </c>
      <c r="P172" s="24" t="n">
        <v>0.0868992735942289</v>
      </c>
      <c r="Q172" s="24" t="n">
        <v>0.06823154969297504</v>
      </c>
      <c r="R172" s="24" t="n">
        <v>0.1128078110567185</v>
      </c>
      <c r="S172" s="24" t="n">
        <v>0.0857480079411418</v>
      </c>
      <c r="T172" s="24" t="n">
        <v>0.0785815310138786</v>
      </c>
      <c r="U172" s="24" t="n">
        <v>0.134246493622469</v>
      </c>
      <c r="V172" s="24" t="n">
        <v>0.1003552262923508</v>
      </c>
      <c r="W172" s="24" t="n">
        <v>0.1106736057562112</v>
      </c>
      <c r="Y172" s="24" t="n">
        <v>0.1119119416813332</v>
      </c>
      <c r="Z172" s="24" t="n">
        <v>0.09487303571467669</v>
      </c>
      <c r="AA172" s="24" t="n">
        <v>0.07431700747129752</v>
      </c>
      <c r="AB172" s="24" t="n">
        <v>0.105882322052494</v>
      </c>
      <c r="AD172" s="24" t="n">
        <v>0.07473417113042381</v>
      </c>
      <c r="AE172" s="24" t="n">
        <v>0.1236319326758192</v>
      </c>
      <c r="AF172" s="24" t="n">
        <v>0.1166456531747831</v>
      </c>
      <c r="AG172" s="24" t="n">
        <v>0.07481582842725244</v>
      </c>
      <c r="AH172" s="24" t="n">
        <v>0.0928725624051728</v>
      </c>
      <c r="AI172" s="24" t="n">
        <v>0.123934209531992</v>
      </c>
      <c r="AJ172" s="24" t="n">
        <v>0.07681856882402033</v>
      </c>
      <c r="AL172" s="24" t="n">
        <v>0.09510429010481294</v>
      </c>
      <c r="AM172" s="24" t="n">
        <v>0.1312886331873511</v>
      </c>
      <c r="AN172" s="24" t="n">
        <v>0.1087879229120345</v>
      </c>
      <c r="AO172" s="24" t="n">
        <v>0.09315233870312083</v>
      </c>
      <c r="AP172" s="24" t="n">
        <v>0.07367956036446303</v>
      </c>
      <c r="AQ172" s="24" t="n">
        <v>0.1008523942964413</v>
      </c>
      <c r="AR172" s="24" t="n">
        <v>0.1076055191767364</v>
      </c>
      <c r="AS172" s="24" t="n">
        <v>0.03836882143722015</v>
      </c>
      <c r="AU172" s="24" t="n">
        <v>0.09754306183813424</v>
      </c>
      <c r="AV172" s="24" t="n">
        <v>0.07134400808820816</v>
      </c>
      <c r="AW172" s="24" t="n">
        <v>0.1091326031242761</v>
      </c>
      <c r="AX172" s="24" t="n">
        <v>0.1171336164937624</v>
      </c>
    </row>
    <row r="173">
      <c r="B173" s="23" t="inlineStr">
        <is>
          <t>Not Selected</t>
        </is>
      </c>
      <c r="C173" s="24" t="n">
        <v>0.5615089260442261</v>
      </c>
      <c r="D173" s="24" t="n">
        <v>0.5698558630845266</v>
      </c>
      <c r="E173" s="24" t="n">
        <v>0.5532803480590219</v>
      </c>
      <c r="G173" s="24" t="n">
        <v>0.5542683717918544</v>
      </c>
      <c r="H173" s="24" t="n">
        <v>0.5897022021664176</v>
      </c>
      <c r="I173" s="24" t="n">
        <v>0.5173542964195174</v>
      </c>
      <c r="J173" s="24" t="n">
        <v>0.5477462143444154</v>
      </c>
      <c r="K173" s="24" t="n">
        <v>0.5362265848965826</v>
      </c>
      <c r="L173" s="24" t="n">
        <v>0.6072613766810417</v>
      </c>
      <c r="N173" s="24" t="n">
        <v>0.5093171807305185</v>
      </c>
      <c r="O173" s="24" t="n">
        <v>0.5341885579171574</v>
      </c>
      <c r="P173" s="24" t="n">
        <v>0.5804563927919982</v>
      </c>
      <c r="Q173" s="24" t="n">
        <v>0.5434518807130352</v>
      </c>
      <c r="R173" s="24" t="n">
        <v>0.575471619025809</v>
      </c>
      <c r="S173" s="24" t="n">
        <v>0.5210173151398352</v>
      </c>
      <c r="T173" s="24" t="n">
        <v>0.5660931811129204</v>
      </c>
      <c r="U173" s="24" t="n">
        <v>0.5800363398759026</v>
      </c>
      <c r="V173" s="24" t="n">
        <v>0.5758716179235904</v>
      </c>
      <c r="W173" s="24" t="n">
        <v>0.5723251068158995</v>
      </c>
      <c r="Y173" s="24" t="n">
        <v>0.5659837041216204</v>
      </c>
      <c r="Z173" s="24" t="n">
        <v>0.555832985835487</v>
      </c>
      <c r="AA173" s="24" t="n">
        <v>0.5930448796058182</v>
      </c>
      <c r="AB173" s="24" t="n">
        <v>0.5348161525231101</v>
      </c>
      <c r="AD173" s="24" t="n">
        <v>0.6482760328300455</v>
      </c>
      <c r="AE173" s="24" t="n">
        <v>0.4630472234425701</v>
      </c>
      <c r="AF173" s="24" t="n">
        <v>0.6373918752441098</v>
      </c>
      <c r="AG173" s="24" t="n">
        <v>0.4987741313998952</v>
      </c>
      <c r="AH173" s="24" t="n">
        <v>0.6553041903719258</v>
      </c>
      <c r="AI173" s="24" t="n">
        <v>0.6578343652013492</v>
      </c>
      <c r="AJ173" s="24" t="n">
        <v>0.5550938334023301</v>
      </c>
      <c r="AL173" s="24" t="n">
        <v>0.6136071693413885</v>
      </c>
      <c r="AM173" s="24" t="n">
        <v>0.4732783304824561</v>
      </c>
      <c r="AN173" s="24" t="n">
        <v>0.5854603248587138</v>
      </c>
      <c r="AO173" s="24" t="n">
        <v>0.4921817266194613</v>
      </c>
      <c r="AP173" s="24" t="n">
        <v>0.6360187854814775</v>
      </c>
      <c r="AQ173" s="24" t="n">
        <v>0.4897719217077764</v>
      </c>
      <c r="AR173" s="24" t="n">
        <v>0.5270295607168171</v>
      </c>
      <c r="AS173" s="24" t="n">
        <v>0.7225103681354503</v>
      </c>
      <c r="AU173" s="24" t="n">
        <v>0.4555816042595742</v>
      </c>
      <c r="AV173" s="24" t="n">
        <v>0.6542475723176449</v>
      </c>
      <c r="AW173" s="24" t="n">
        <v>0.5422525845507452</v>
      </c>
      <c r="AX173" s="24" t="n">
        <v>0.5835784026815366</v>
      </c>
    </row>
    <row r="175">
      <c r="B175" s="20" t="inlineStr">
        <is>
          <t>Which of the following do you perceive to be the biggest issues facing prisons at the moment? Please rank your top 3: Not enough people in prison</t>
        </is>
      </c>
    </row>
    <row r="176">
      <c r="B176" s="21" t="inlineStr">
        <is>
          <t>BASE: All Respondents</t>
        </is>
      </c>
    </row>
    <row r="177">
      <c r="B177" s="16" t="inlineStr">
        <is>
          <t>Unweighted</t>
        </is>
      </c>
      <c r="C177" s="22" t="n">
        <v>1999</v>
      </c>
      <c r="D177" s="22" t="n">
        <v>936</v>
      </c>
      <c r="E177" s="22" t="n">
        <v>1056</v>
      </c>
      <c r="G177" s="22" t="n">
        <v>282</v>
      </c>
      <c r="H177" s="22" t="n">
        <v>355</v>
      </c>
      <c r="I177" s="22" t="n">
        <v>333</v>
      </c>
      <c r="J177" s="22" t="n">
        <v>313</v>
      </c>
      <c r="K177" s="22" t="n">
        <v>283</v>
      </c>
      <c r="L177" s="22" t="n">
        <v>433</v>
      </c>
      <c r="N177" s="22" t="n">
        <v>103</v>
      </c>
      <c r="O177" s="22" t="n">
        <v>103</v>
      </c>
      <c r="P177" s="22" t="n">
        <v>259</v>
      </c>
      <c r="Q177" s="22" t="n">
        <v>192</v>
      </c>
      <c r="R177" s="22" t="n">
        <v>162</v>
      </c>
      <c r="S177" s="22" t="n">
        <v>220</v>
      </c>
      <c r="T177" s="22" t="n">
        <v>220</v>
      </c>
      <c r="U177" s="22" t="n">
        <v>302</v>
      </c>
      <c r="V177" s="22" t="n">
        <v>270</v>
      </c>
      <c r="W177" s="22" t="n">
        <v>168</v>
      </c>
      <c r="Y177" s="22" t="n">
        <v>568</v>
      </c>
      <c r="Z177" s="22" t="n">
        <v>481</v>
      </c>
      <c r="AA177" s="22" t="n">
        <v>459</v>
      </c>
      <c r="AB177" s="22" t="n">
        <v>474</v>
      </c>
      <c r="AD177" s="22" t="n">
        <v>355</v>
      </c>
      <c r="AE177" s="22" t="n">
        <v>640</v>
      </c>
      <c r="AF177" s="22" t="n">
        <v>155</v>
      </c>
      <c r="AG177" s="22" t="n">
        <v>118</v>
      </c>
      <c r="AH177" s="22" t="n">
        <v>274</v>
      </c>
      <c r="AI177" s="22" t="n">
        <v>42</v>
      </c>
      <c r="AJ177" s="22" t="n">
        <v>415</v>
      </c>
      <c r="AL177" s="22" t="n">
        <v>299</v>
      </c>
      <c r="AM177" s="22" t="n">
        <v>422</v>
      </c>
      <c r="AN177" s="22" t="n">
        <v>182</v>
      </c>
      <c r="AO177" s="22" t="n">
        <v>220</v>
      </c>
      <c r="AP177" s="22" t="n">
        <v>458</v>
      </c>
      <c r="AQ177" s="22" t="n">
        <v>159</v>
      </c>
      <c r="AR177" s="22" t="n">
        <v>174</v>
      </c>
      <c r="AS177" s="22" t="n">
        <v>85</v>
      </c>
      <c r="AU177" s="22" t="n">
        <v>423</v>
      </c>
      <c r="AV177" s="22" t="n">
        <v>543</v>
      </c>
      <c r="AW177" s="22" t="n">
        <v>701</v>
      </c>
      <c r="AX177" s="22" t="n">
        <v>332</v>
      </c>
    </row>
    <row r="178">
      <c r="B178" s="18" t="inlineStr">
        <is>
          <t>Weighted</t>
        </is>
      </c>
      <c r="C178" s="22" t="n">
        <v>1999</v>
      </c>
      <c r="D178" s="22" t="n">
        <v>987</v>
      </c>
      <c r="E178" s="22" t="n">
        <v>1009</v>
      </c>
      <c r="G178" s="22" t="n">
        <v>277</v>
      </c>
      <c r="H178" s="22" t="n">
        <v>341</v>
      </c>
      <c r="I178" s="22" t="n">
        <v>340</v>
      </c>
      <c r="J178" s="22" t="n">
        <v>341</v>
      </c>
      <c r="K178" s="22" t="n">
        <v>282</v>
      </c>
      <c r="L178" s="22" t="n">
        <v>420</v>
      </c>
      <c r="N178" s="22" t="n">
        <v>114</v>
      </c>
      <c r="O178" s="22" t="n">
        <v>91</v>
      </c>
      <c r="P178" s="22" t="n">
        <v>250</v>
      </c>
      <c r="Q178" s="22" t="n">
        <v>182</v>
      </c>
      <c r="R178" s="22" t="n">
        <v>159</v>
      </c>
      <c r="S178" s="22" t="n">
        <v>205</v>
      </c>
      <c r="T178" s="22" t="n">
        <v>205</v>
      </c>
      <c r="U178" s="22" t="n">
        <v>317</v>
      </c>
      <c r="V178" s="22" t="n">
        <v>295</v>
      </c>
      <c r="W178" s="22" t="n">
        <v>182</v>
      </c>
      <c r="Y178" s="22" t="n">
        <v>540</v>
      </c>
      <c r="Z178" s="22" t="n">
        <v>519</v>
      </c>
      <c r="AA178" s="22" t="n">
        <v>440</v>
      </c>
      <c r="AB178" s="22" t="n">
        <v>500</v>
      </c>
      <c r="AD178" s="22" t="n">
        <v>350</v>
      </c>
      <c r="AE178" s="22" t="n">
        <v>639</v>
      </c>
      <c r="AF178" s="22" t="n">
        <v>159</v>
      </c>
      <c r="AG178" s="22" t="n">
        <v>114</v>
      </c>
      <c r="AH178" s="22" t="n">
        <v>280</v>
      </c>
      <c r="AI178" s="22" t="n">
        <v>42</v>
      </c>
      <c r="AJ178" s="22" t="n">
        <v>416</v>
      </c>
      <c r="AL178" s="22" t="n">
        <v>296</v>
      </c>
      <c r="AM178" s="22" t="n">
        <v>417</v>
      </c>
      <c r="AN178" s="22" t="n">
        <v>184</v>
      </c>
      <c r="AO178" s="22" t="n">
        <v>215</v>
      </c>
      <c r="AP178" s="22" t="n">
        <v>465</v>
      </c>
      <c r="AQ178" s="22" t="n">
        <v>157</v>
      </c>
      <c r="AR178" s="22" t="n">
        <v>175</v>
      </c>
      <c r="AS178" s="22" t="n">
        <v>90</v>
      </c>
      <c r="AU178" s="22" t="n">
        <v>421</v>
      </c>
      <c r="AV178" s="22" t="n">
        <v>546</v>
      </c>
      <c r="AW178" s="22" t="n">
        <v>697</v>
      </c>
      <c r="AX178" s="22" t="n">
        <v>335</v>
      </c>
    </row>
    <row r="179">
      <c r="B179" s="23" t="inlineStr">
        <is>
          <t>1</t>
        </is>
      </c>
      <c r="C179" s="24" t="n">
        <v>0.04482631470872161</v>
      </c>
      <c r="D179" s="24" t="n">
        <v>0.03917328205202655</v>
      </c>
      <c r="E179" s="24" t="n">
        <v>0.05007074657339299</v>
      </c>
      <c r="G179" s="24" t="n">
        <v>0.03725099712975049</v>
      </c>
      <c r="H179" s="24" t="n">
        <v>0.07490237617849328</v>
      </c>
      <c r="I179" s="24" t="n">
        <v>0.04647778458838716</v>
      </c>
      <c r="J179" s="24" t="n">
        <v>0.04829071366746297</v>
      </c>
      <c r="K179" s="24" t="n">
        <v>0.03488004017777437</v>
      </c>
      <c r="L179" s="24" t="n">
        <v>0.02791025999330646</v>
      </c>
      <c r="N179" s="24" t="n">
        <v>0.05670343962244931</v>
      </c>
      <c r="O179" s="24" t="n">
        <v>0.03130402663989634</v>
      </c>
      <c r="P179" s="24" t="n">
        <v>0.0570936826022597</v>
      </c>
      <c r="Q179" s="24" t="n">
        <v>0.02744795029852347</v>
      </c>
      <c r="R179" s="24" t="n">
        <v>0.06142157270649606</v>
      </c>
      <c r="S179" s="24" t="n">
        <v>0.04415114961504177</v>
      </c>
      <c r="T179" s="24" t="n">
        <v>0.05568826332226538</v>
      </c>
      <c r="U179" s="24" t="n">
        <v>0.05397981537358091</v>
      </c>
      <c r="V179" s="24" t="n">
        <v>0.02509721374964043</v>
      </c>
      <c r="W179" s="24" t="n">
        <v>0.0347923817883442</v>
      </c>
      <c r="Y179" s="24" t="n">
        <v>0.03414560822805288</v>
      </c>
      <c r="Z179" s="24" t="n">
        <v>0.03333823396172911</v>
      </c>
      <c r="AA179" s="24" t="n">
        <v>0.06990178356968936</v>
      </c>
      <c r="AB179" s="24" t="n">
        <v>0.04621969292557036</v>
      </c>
      <c r="AD179" s="24" t="n">
        <v>0.03515102914502099</v>
      </c>
      <c r="AE179" s="24" t="n">
        <v>0.03449268207317372</v>
      </c>
      <c r="AF179" s="24" t="n">
        <v>0.05994509156151073</v>
      </c>
      <c r="AG179" s="24" t="n">
        <v>0.03399292384237387</v>
      </c>
      <c r="AH179" s="24" t="n">
        <v>0.07856309361558729</v>
      </c>
      <c r="AI179" s="24" t="n">
        <v>0.04417557969013734</v>
      </c>
      <c r="AJ179" s="24" t="n">
        <v>0.04340916765110361</v>
      </c>
      <c r="AL179" s="24" t="n">
        <v>0.02483005501012745</v>
      </c>
      <c r="AM179" s="24" t="n">
        <v>0.04310045225792983</v>
      </c>
      <c r="AN179" s="24" t="n">
        <v>0.06118318345779674</v>
      </c>
      <c r="AO179" s="24" t="n">
        <v>0.02400645355965866</v>
      </c>
      <c r="AP179" s="24" t="n">
        <v>0.05400940366751446</v>
      </c>
      <c r="AQ179" s="24" t="n">
        <v>0.06229993026674231</v>
      </c>
      <c r="AR179" s="24" t="n">
        <v>0.02154767231309989</v>
      </c>
      <c r="AS179" s="24" t="n">
        <v>0.1020031733361614</v>
      </c>
      <c r="AU179" s="24" t="n">
        <v>0.02629140041805986</v>
      </c>
      <c r="AV179" s="24" t="n">
        <v>0.05408334166091016</v>
      </c>
      <c r="AW179" s="24" t="n">
        <v>0.04644612999265152</v>
      </c>
      <c r="AX179" s="24" t="n">
        <v>0.04967813448453422</v>
      </c>
    </row>
    <row r="180">
      <c r="B180" s="23" t="inlineStr">
        <is>
          <t>2</t>
        </is>
      </c>
      <c r="C180" s="24" t="n">
        <v>0.05068522466546307</v>
      </c>
      <c r="D180" s="24" t="n">
        <v>0.0519108628202215</v>
      </c>
      <c r="E180" s="24" t="n">
        <v>0.04963845863048476</v>
      </c>
      <c r="G180" s="24" t="n">
        <v>0.06476384280089595</v>
      </c>
      <c r="H180" s="24" t="n">
        <v>0.0470471169840728</v>
      </c>
      <c r="I180" s="24" t="n">
        <v>0.05582191749528067</v>
      </c>
      <c r="J180" s="24" t="n">
        <v>0.04585841020514828</v>
      </c>
      <c r="K180" s="24" t="n">
        <v>0.0333083488440226</v>
      </c>
      <c r="L180" s="24" t="n">
        <v>0.05578671558741412</v>
      </c>
      <c r="N180" s="24" t="n">
        <v>0.0491826132868241</v>
      </c>
      <c r="O180" s="24" t="n">
        <v>0.04175246509200045</v>
      </c>
      <c r="P180" s="24" t="n">
        <v>0.04873716264001363</v>
      </c>
      <c r="Q180" s="24" t="n">
        <v>0.0363823987030689</v>
      </c>
      <c r="R180" s="24" t="n">
        <v>0.07453005948904642</v>
      </c>
      <c r="S180" s="24" t="n">
        <v>0.04297838479307702</v>
      </c>
      <c r="T180" s="24" t="n">
        <v>0.02837294877155816</v>
      </c>
      <c r="U180" s="24" t="n">
        <v>0.05951379537982956</v>
      </c>
      <c r="V180" s="24" t="n">
        <v>0.06471692199227468</v>
      </c>
      <c r="W180" s="24" t="n">
        <v>0.04778309947401056</v>
      </c>
      <c r="Y180" s="24" t="n">
        <v>0.05472341614668692</v>
      </c>
      <c r="Z180" s="24" t="n">
        <v>0.03560181857889182</v>
      </c>
      <c r="AA180" s="24" t="n">
        <v>0.04910238893791409</v>
      </c>
      <c r="AB180" s="24" t="n">
        <v>0.06337344882384548</v>
      </c>
      <c r="AD180" s="24" t="n">
        <v>0.04777335242151065</v>
      </c>
      <c r="AE180" s="24" t="n">
        <v>0.04076633429555861</v>
      </c>
      <c r="AF180" s="24" t="n">
        <v>0.08370074944553281</v>
      </c>
      <c r="AG180" s="24" t="n">
        <v>0.05695376090377479</v>
      </c>
      <c r="AH180" s="24" t="n">
        <v>0.06802632442399095</v>
      </c>
      <c r="AI180" s="24" t="n">
        <v>0.05622627768652092</v>
      </c>
      <c r="AJ180" s="24" t="n">
        <v>0.04181174373106886</v>
      </c>
      <c r="AL180" s="24" t="n">
        <v>0.0428818667708567</v>
      </c>
      <c r="AM180" s="24" t="n">
        <v>0.04463322359282806</v>
      </c>
      <c r="AN180" s="24" t="n">
        <v>0.06050795835337182</v>
      </c>
      <c r="AO180" s="24" t="n">
        <v>0.04882235574291523</v>
      </c>
      <c r="AP180" s="24" t="n">
        <v>0.06230206300247893</v>
      </c>
      <c r="AQ180" s="24" t="n">
        <v>0.04729082894013022</v>
      </c>
      <c r="AR180" s="24" t="n">
        <v>0.01461765359741501</v>
      </c>
      <c r="AS180" s="24" t="n">
        <v>0.1047161216513283</v>
      </c>
      <c r="AU180" s="24" t="n">
        <v>0.02051407724772925</v>
      </c>
      <c r="AV180" s="24" t="n">
        <v>0.06923102114549282</v>
      </c>
      <c r="AW180" s="24" t="n">
        <v>0.05571951046818415</v>
      </c>
      <c r="AX180" s="24" t="n">
        <v>0.0479238414283237</v>
      </c>
    </row>
    <row r="181">
      <c r="B181" s="23" t="inlineStr">
        <is>
          <t>3</t>
        </is>
      </c>
      <c r="C181" s="24" t="n">
        <v>0.0381848548464296</v>
      </c>
      <c r="D181" s="24" t="n">
        <v>0.04167713375186716</v>
      </c>
      <c r="E181" s="24" t="n">
        <v>0.03441060613987645</v>
      </c>
      <c r="G181" s="24" t="n">
        <v>0.04734175044060857</v>
      </c>
      <c r="H181" s="24" t="n">
        <v>0.04641442321836207</v>
      </c>
      <c r="I181" s="24" t="n">
        <v>0.03157621003625057</v>
      </c>
      <c r="J181" s="24" t="n">
        <v>0.03676813457818816</v>
      </c>
      <c r="K181" s="24" t="n">
        <v>0.03388824461506721</v>
      </c>
      <c r="L181" s="24" t="n">
        <v>0.03484543144639444</v>
      </c>
      <c r="N181" s="24" t="n">
        <v>0.04080246223520524</v>
      </c>
      <c r="O181" s="24" t="n">
        <v>0.02241872622512842</v>
      </c>
      <c r="P181" s="24" t="n">
        <v>0.04036360616419868</v>
      </c>
      <c r="Q181" s="24" t="n">
        <v>0.02108412711720066</v>
      </c>
      <c r="R181" s="24" t="n">
        <v>0.04365229970990746</v>
      </c>
      <c r="S181" s="24" t="n">
        <v>0.04019886750782209</v>
      </c>
      <c r="T181" s="24" t="n">
        <v>0.04191403786732256</v>
      </c>
      <c r="U181" s="24" t="n">
        <v>0.04054654396401872</v>
      </c>
      <c r="V181" s="24" t="n">
        <v>0.0424536428424178</v>
      </c>
      <c r="W181" s="24" t="n">
        <v>0.03623677484514812</v>
      </c>
      <c r="Y181" s="24" t="n">
        <v>0.04295692877175516</v>
      </c>
      <c r="Z181" s="24" t="n">
        <v>0.02707581678657241</v>
      </c>
      <c r="AA181" s="24" t="n">
        <v>0.04371290139226489</v>
      </c>
      <c r="AB181" s="24" t="n">
        <v>0.03969751555287471</v>
      </c>
      <c r="AD181" s="24" t="n">
        <v>0.03357776111379339</v>
      </c>
      <c r="AE181" s="24" t="n">
        <v>0.03436649418218746</v>
      </c>
      <c r="AF181" s="24" t="n">
        <v>0.015142729985938</v>
      </c>
      <c r="AG181" s="24" t="n">
        <v>0.04186343853798122</v>
      </c>
      <c r="AH181" s="24" t="n">
        <v>0.04073467069162082</v>
      </c>
      <c r="AI181" s="24" t="n">
        <v>0.06631834573138701</v>
      </c>
      <c r="AJ181" s="24" t="n">
        <v>0.0511262398352991</v>
      </c>
      <c r="AL181" s="24" t="n">
        <v>0.02887176068485745</v>
      </c>
      <c r="AM181" s="24" t="n">
        <v>0.03683813793175821</v>
      </c>
      <c r="AN181" s="24" t="n">
        <v>0.0208054070969993</v>
      </c>
      <c r="AO181" s="24" t="n">
        <v>0.03080083174069973</v>
      </c>
      <c r="AP181" s="24" t="n">
        <v>0.04953151870729943</v>
      </c>
      <c r="AQ181" s="24" t="n">
        <v>0.05257571473433332</v>
      </c>
      <c r="AR181" s="24" t="n">
        <v>0.02754715921752758</v>
      </c>
      <c r="AS181" s="24" t="n">
        <v>0.06505001824138705</v>
      </c>
      <c r="AU181" s="24" t="n">
        <v>0.01986730933463608</v>
      </c>
      <c r="AV181" s="24" t="n">
        <v>0.05241126652768249</v>
      </c>
      <c r="AW181" s="24" t="n">
        <v>0.03559142027849883</v>
      </c>
      <c r="AX181" s="24" t="n">
        <v>0.04342223568967137</v>
      </c>
    </row>
    <row r="182">
      <c r="B182" s="23" t="inlineStr">
        <is>
          <t>Not Selected</t>
        </is>
      </c>
      <c r="C182" s="24" t="n">
        <v>0.8663036057793857</v>
      </c>
      <c r="D182" s="24" t="n">
        <v>0.8672387213758849</v>
      </c>
      <c r="E182" s="24" t="n">
        <v>0.8658801886562458</v>
      </c>
      <c r="G182" s="24" t="n">
        <v>0.850643409628745</v>
      </c>
      <c r="H182" s="24" t="n">
        <v>0.8316360836190719</v>
      </c>
      <c r="I182" s="24" t="n">
        <v>0.8661240878800818</v>
      </c>
      <c r="J182" s="24" t="n">
        <v>0.8690827415492005</v>
      </c>
      <c r="K182" s="24" t="n">
        <v>0.8979233663631356</v>
      </c>
      <c r="L182" s="24" t="n">
        <v>0.8814575929728848</v>
      </c>
      <c r="N182" s="24" t="n">
        <v>0.8533114848555214</v>
      </c>
      <c r="O182" s="24" t="n">
        <v>0.9045247820429748</v>
      </c>
      <c r="P182" s="24" t="n">
        <v>0.8538055485935279</v>
      </c>
      <c r="Q182" s="24" t="n">
        <v>0.9150855238812069</v>
      </c>
      <c r="R182" s="24" t="n">
        <v>0.82039606809455</v>
      </c>
      <c r="S182" s="24" t="n">
        <v>0.8726715980840591</v>
      </c>
      <c r="T182" s="24" t="n">
        <v>0.8740247500388539</v>
      </c>
      <c r="U182" s="24" t="n">
        <v>0.8459598452825707</v>
      </c>
      <c r="V182" s="24" t="n">
        <v>0.8677322214156671</v>
      </c>
      <c r="W182" s="24" t="n">
        <v>0.8811877438924971</v>
      </c>
      <c r="Y182" s="24" t="n">
        <v>0.8681740468535051</v>
      </c>
      <c r="Z182" s="24" t="n">
        <v>0.9039841306728067</v>
      </c>
      <c r="AA182" s="24" t="n">
        <v>0.8372829261001316</v>
      </c>
      <c r="AB182" s="24" t="n">
        <v>0.8507093426977095</v>
      </c>
      <c r="AD182" s="24" t="n">
        <v>0.8834978573196748</v>
      </c>
      <c r="AE182" s="24" t="n">
        <v>0.8903744894490803</v>
      </c>
      <c r="AF182" s="24" t="n">
        <v>0.8412114290070184</v>
      </c>
      <c r="AG182" s="24" t="n">
        <v>0.86718987671587</v>
      </c>
      <c r="AH182" s="24" t="n">
        <v>0.8126759112688008</v>
      </c>
      <c r="AI182" s="24" t="n">
        <v>0.8332797968919547</v>
      </c>
      <c r="AJ182" s="24" t="n">
        <v>0.8636528487825286</v>
      </c>
      <c r="AL182" s="24" t="n">
        <v>0.9034163175341583</v>
      </c>
      <c r="AM182" s="24" t="n">
        <v>0.875428186217484</v>
      </c>
      <c r="AN182" s="24" t="n">
        <v>0.8575034510918322</v>
      </c>
      <c r="AO182" s="24" t="n">
        <v>0.8963703589567265</v>
      </c>
      <c r="AP182" s="24" t="n">
        <v>0.8341570146227072</v>
      </c>
      <c r="AQ182" s="24" t="n">
        <v>0.837833526058794</v>
      </c>
      <c r="AR182" s="24" t="n">
        <v>0.9362875148719575</v>
      </c>
      <c r="AS182" s="24" t="n">
        <v>0.7282306867711233</v>
      </c>
      <c r="AU182" s="24" t="n">
        <v>0.9333272129995749</v>
      </c>
      <c r="AV182" s="24" t="n">
        <v>0.8242743706659145</v>
      </c>
      <c r="AW182" s="24" t="n">
        <v>0.8622429392606655</v>
      </c>
      <c r="AX182" s="24" t="n">
        <v>0.8589757883974707</v>
      </c>
    </row>
    <row r="184">
      <c r="B184" s="20" t="inlineStr">
        <is>
          <t>Which of the following do you perceive to be the biggest issues facing prisons at the moment? Please rank your top 3: Drug/alcohol use</t>
        </is>
      </c>
    </row>
    <row r="185">
      <c r="B185" s="21" t="inlineStr">
        <is>
          <t>BASE: All Respondents</t>
        </is>
      </c>
    </row>
    <row r="186">
      <c r="B186" s="16" t="inlineStr">
        <is>
          <t>Unweighted</t>
        </is>
      </c>
      <c r="C186" s="22" t="n">
        <v>1999</v>
      </c>
      <c r="D186" s="22" t="n">
        <v>936</v>
      </c>
      <c r="E186" s="22" t="n">
        <v>1056</v>
      </c>
      <c r="G186" s="22" t="n">
        <v>282</v>
      </c>
      <c r="H186" s="22" t="n">
        <v>355</v>
      </c>
      <c r="I186" s="22" t="n">
        <v>333</v>
      </c>
      <c r="J186" s="22" t="n">
        <v>313</v>
      </c>
      <c r="K186" s="22" t="n">
        <v>283</v>
      </c>
      <c r="L186" s="22" t="n">
        <v>433</v>
      </c>
      <c r="N186" s="22" t="n">
        <v>103</v>
      </c>
      <c r="O186" s="22" t="n">
        <v>103</v>
      </c>
      <c r="P186" s="22" t="n">
        <v>259</v>
      </c>
      <c r="Q186" s="22" t="n">
        <v>192</v>
      </c>
      <c r="R186" s="22" t="n">
        <v>162</v>
      </c>
      <c r="S186" s="22" t="n">
        <v>220</v>
      </c>
      <c r="T186" s="22" t="n">
        <v>220</v>
      </c>
      <c r="U186" s="22" t="n">
        <v>302</v>
      </c>
      <c r="V186" s="22" t="n">
        <v>270</v>
      </c>
      <c r="W186" s="22" t="n">
        <v>168</v>
      </c>
      <c r="Y186" s="22" t="n">
        <v>568</v>
      </c>
      <c r="Z186" s="22" t="n">
        <v>481</v>
      </c>
      <c r="AA186" s="22" t="n">
        <v>459</v>
      </c>
      <c r="AB186" s="22" t="n">
        <v>474</v>
      </c>
      <c r="AD186" s="22" t="n">
        <v>355</v>
      </c>
      <c r="AE186" s="22" t="n">
        <v>640</v>
      </c>
      <c r="AF186" s="22" t="n">
        <v>155</v>
      </c>
      <c r="AG186" s="22" t="n">
        <v>118</v>
      </c>
      <c r="AH186" s="22" t="n">
        <v>274</v>
      </c>
      <c r="AI186" s="22" t="n">
        <v>42</v>
      </c>
      <c r="AJ186" s="22" t="n">
        <v>415</v>
      </c>
      <c r="AL186" s="22" t="n">
        <v>299</v>
      </c>
      <c r="AM186" s="22" t="n">
        <v>422</v>
      </c>
      <c r="AN186" s="22" t="n">
        <v>182</v>
      </c>
      <c r="AO186" s="22" t="n">
        <v>220</v>
      </c>
      <c r="AP186" s="22" t="n">
        <v>458</v>
      </c>
      <c r="AQ186" s="22" t="n">
        <v>159</v>
      </c>
      <c r="AR186" s="22" t="n">
        <v>174</v>
      </c>
      <c r="AS186" s="22" t="n">
        <v>85</v>
      </c>
      <c r="AU186" s="22" t="n">
        <v>423</v>
      </c>
      <c r="AV186" s="22" t="n">
        <v>543</v>
      </c>
      <c r="AW186" s="22" t="n">
        <v>701</v>
      </c>
      <c r="AX186" s="22" t="n">
        <v>332</v>
      </c>
    </row>
    <row r="187">
      <c r="B187" s="18" t="inlineStr">
        <is>
          <t>Weighted</t>
        </is>
      </c>
      <c r="C187" s="22" t="n">
        <v>1999</v>
      </c>
      <c r="D187" s="22" t="n">
        <v>987</v>
      </c>
      <c r="E187" s="22" t="n">
        <v>1009</v>
      </c>
      <c r="G187" s="22" t="n">
        <v>277</v>
      </c>
      <c r="H187" s="22" t="n">
        <v>341</v>
      </c>
      <c r="I187" s="22" t="n">
        <v>340</v>
      </c>
      <c r="J187" s="22" t="n">
        <v>341</v>
      </c>
      <c r="K187" s="22" t="n">
        <v>282</v>
      </c>
      <c r="L187" s="22" t="n">
        <v>420</v>
      </c>
      <c r="N187" s="22" t="n">
        <v>114</v>
      </c>
      <c r="O187" s="22" t="n">
        <v>91</v>
      </c>
      <c r="P187" s="22" t="n">
        <v>250</v>
      </c>
      <c r="Q187" s="22" t="n">
        <v>182</v>
      </c>
      <c r="R187" s="22" t="n">
        <v>159</v>
      </c>
      <c r="S187" s="22" t="n">
        <v>205</v>
      </c>
      <c r="T187" s="22" t="n">
        <v>205</v>
      </c>
      <c r="U187" s="22" t="n">
        <v>317</v>
      </c>
      <c r="V187" s="22" t="n">
        <v>295</v>
      </c>
      <c r="W187" s="22" t="n">
        <v>182</v>
      </c>
      <c r="Y187" s="22" t="n">
        <v>540</v>
      </c>
      <c r="Z187" s="22" t="n">
        <v>519</v>
      </c>
      <c r="AA187" s="22" t="n">
        <v>440</v>
      </c>
      <c r="AB187" s="22" t="n">
        <v>500</v>
      </c>
      <c r="AD187" s="22" t="n">
        <v>350</v>
      </c>
      <c r="AE187" s="22" t="n">
        <v>639</v>
      </c>
      <c r="AF187" s="22" t="n">
        <v>159</v>
      </c>
      <c r="AG187" s="22" t="n">
        <v>114</v>
      </c>
      <c r="AH187" s="22" t="n">
        <v>280</v>
      </c>
      <c r="AI187" s="22" t="n">
        <v>42</v>
      </c>
      <c r="AJ187" s="22" t="n">
        <v>416</v>
      </c>
      <c r="AL187" s="22" t="n">
        <v>296</v>
      </c>
      <c r="AM187" s="22" t="n">
        <v>417</v>
      </c>
      <c r="AN187" s="22" t="n">
        <v>184</v>
      </c>
      <c r="AO187" s="22" t="n">
        <v>215</v>
      </c>
      <c r="AP187" s="22" t="n">
        <v>465</v>
      </c>
      <c r="AQ187" s="22" t="n">
        <v>157</v>
      </c>
      <c r="AR187" s="22" t="n">
        <v>175</v>
      </c>
      <c r="AS187" s="22" t="n">
        <v>90</v>
      </c>
      <c r="AU187" s="22" t="n">
        <v>421</v>
      </c>
      <c r="AV187" s="22" t="n">
        <v>546</v>
      </c>
      <c r="AW187" s="22" t="n">
        <v>697</v>
      </c>
      <c r="AX187" s="22" t="n">
        <v>335</v>
      </c>
    </row>
    <row r="188">
      <c r="B188" s="23" t="inlineStr">
        <is>
          <t>1</t>
        </is>
      </c>
      <c r="C188" s="24" t="n">
        <v>0.168457438383884</v>
      </c>
      <c r="D188" s="24" t="n">
        <v>0.1602064060990034</v>
      </c>
      <c r="E188" s="24" t="n">
        <v>0.1770345128195947</v>
      </c>
      <c r="G188" s="24" t="n">
        <v>0.1316970065395017</v>
      </c>
      <c r="H188" s="24" t="n">
        <v>0.145656710730873</v>
      </c>
      <c r="I188" s="24" t="n">
        <v>0.2178294585167414</v>
      </c>
      <c r="J188" s="24" t="n">
        <v>0.1967597342877289</v>
      </c>
      <c r="K188" s="24" t="n">
        <v>0.1537091912504581</v>
      </c>
      <c r="L188" s="24" t="n">
        <v>0.1581844044122724</v>
      </c>
      <c r="N188" s="24" t="n">
        <v>0.2116889033518252</v>
      </c>
      <c r="O188" s="24" t="n">
        <v>0.1850216665572832</v>
      </c>
      <c r="P188" s="24" t="n">
        <v>0.1992691456609697</v>
      </c>
      <c r="Q188" s="24" t="n">
        <v>0.1480777831872985</v>
      </c>
      <c r="R188" s="24" t="n">
        <v>0.2456905976601156</v>
      </c>
      <c r="S188" s="24" t="n">
        <v>0.1630562373299905</v>
      </c>
      <c r="T188" s="24" t="n">
        <v>0.1363793645053344</v>
      </c>
      <c r="U188" s="24" t="n">
        <v>0.1284429654908547</v>
      </c>
      <c r="V188" s="24" t="n">
        <v>0.1545106889019274</v>
      </c>
      <c r="W188" s="24" t="n">
        <v>0.1781930918694036</v>
      </c>
      <c r="Y188" s="24" t="n">
        <v>0.16342598817466</v>
      </c>
      <c r="Z188" s="24" t="n">
        <v>0.1580302879160208</v>
      </c>
      <c r="AA188" s="24" t="n">
        <v>0.1962581939438899</v>
      </c>
      <c r="AB188" s="24" t="n">
        <v>0.1602501219026824</v>
      </c>
      <c r="AD188" s="24" t="n">
        <v>0.1600604604383907</v>
      </c>
      <c r="AE188" s="24" t="n">
        <v>0.1708210343969581</v>
      </c>
      <c r="AF188" s="24" t="n">
        <v>0.2026516340522493</v>
      </c>
      <c r="AG188" s="24" t="n">
        <v>0.156871514328892</v>
      </c>
      <c r="AH188" s="24" t="n">
        <v>0.1520789704106831</v>
      </c>
      <c r="AI188" s="24" t="n">
        <v>0.1935241921008189</v>
      </c>
      <c r="AJ188" s="24" t="n">
        <v>0.1704775445817954</v>
      </c>
      <c r="AL188" s="24" t="n">
        <v>0.1528632882872906</v>
      </c>
      <c r="AM188" s="24" t="n">
        <v>0.1910989848931226</v>
      </c>
      <c r="AN188" s="24" t="n">
        <v>0.1702858532112951</v>
      </c>
      <c r="AO188" s="24" t="n">
        <v>0.1673706325751564</v>
      </c>
      <c r="AP188" s="24" t="n">
        <v>0.152343310464979</v>
      </c>
      <c r="AQ188" s="24" t="n">
        <v>0.1849123663234258</v>
      </c>
      <c r="AR188" s="24" t="n">
        <v>0.1871328118972763</v>
      </c>
      <c r="AS188" s="24" t="n">
        <v>0.1319365754648692</v>
      </c>
      <c r="AU188" s="24" t="n">
        <v>0.1833462449306024</v>
      </c>
      <c r="AV188" s="24" t="n">
        <v>0.1319684909792663</v>
      </c>
      <c r="AW188" s="24" t="n">
        <v>0.191822313789997</v>
      </c>
      <c r="AX188" s="24" t="n">
        <v>0.1606366970560778</v>
      </c>
    </row>
    <row r="189">
      <c r="B189" s="23" t="inlineStr">
        <is>
          <t>2</t>
        </is>
      </c>
      <c r="C189" s="24" t="n">
        <v>0.1824187657040921</v>
      </c>
      <c r="D189" s="24" t="n">
        <v>0.1669714678769208</v>
      </c>
      <c r="E189" s="24" t="n">
        <v>0.1971981308846322</v>
      </c>
      <c r="G189" s="24" t="n">
        <v>0.1368239769648496</v>
      </c>
      <c r="H189" s="24" t="n">
        <v>0.1866110464724033</v>
      </c>
      <c r="I189" s="24" t="n">
        <v>0.1468402239420551</v>
      </c>
      <c r="J189" s="24" t="n">
        <v>0.2248357158977313</v>
      </c>
      <c r="K189" s="24" t="n">
        <v>0.216412114823677</v>
      </c>
      <c r="L189" s="24" t="n">
        <v>0.1806231705872879</v>
      </c>
      <c r="N189" s="24" t="n">
        <v>0.2189930069644521</v>
      </c>
      <c r="O189" s="24" t="n">
        <v>0.2566518569530716</v>
      </c>
      <c r="P189" s="24" t="n">
        <v>0.1791739371636737</v>
      </c>
      <c r="Q189" s="24" t="n">
        <v>0.18152559729061</v>
      </c>
      <c r="R189" s="24" t="n">
        <v>0.1917384090007433</v>
      </c>
      <c r="S189" s="24" t="n">
        <v>0.1623240066146585</v>
      </c>
      <c r="T189" s="24" t="n">
        <v>0.1850543607293154</v>
      </c>
      <c r="U189" s="24" t="n">
        <v>0.1487503037865991</v>
      </c>
      <c r="V189" s="24" t="n">
        <v>0.1845003793676458</v>
      </c>
      <c r="W189" s="24" t="n">
        <v>0.1946117640702766</v>
      </c>
      <c r="Y189" s="24" t="n">
        <v>0.1778935041792407</v>
      </c>
      <c r="Z189" s="24" t="n">
        <v>0.1903409263477177</v>
      </c>
      <c r="AA189" s="24" t="n">
        <v>0.1745324917122269</v>
      </c>
      <c r="AB189" s="24" t="n">
        <v>0.1860227665156894</v>
      </c>
      <c r="AD189" s="24" t="n">
        <v>0.2169349997787037</v>
      </c>
      <c r="AE189" s="24" t="n">
        <v>0.1689421945727823</v>
      </c>
      <c r="AF189" s="24" t="n">
        <v>0.1391856840720882</v>
      </c>
      <c r="AG189" s="24" t="n">
        <v>0.1575327012241251</v>
      </c>
      <c r="AH189" s="24" t="n">
        <v>0.1941720464990307</v>
      </c>
      <c r="AI189" s="24" t="n">
        <v>0.1068046089131986</v>
      </c>
      <c r="AJ189" s="24" t="n">
        <v>0.1972440246621722</v>
      </c>
      <c r="AL189" s="24" t="n">
        <v>0.1992487643066286</v>
      </c>
      <c r="AM189" s="24" t="n">
        <v>0.1442072159609704</v>
      </c>
      <c r="AN189" s="24" t="n">
        <v>0.1786727173831234</v>
      </c>
      <c r="AO189" s="24" t="n">
        <v>0.1435537325437975</v>
      </c>
      <c r="AP189" s="24" t="n">
        <v>0.2094814318188935</v>
      </c>
      <c r="AQ189" s="24" t="n">
        <v>0.1974654211655787</v>
      </c>
      <c r="AR189" s="24" t="n">
        <v>0.2022798240444358</v>
      </c>
      <c r="AS189" s="24" t="n">
        <v>0.1997335138971579</v>
      </c>
      <c r="AU189" s="24" t="n">
        <v>0.1872276078853846</v>
      </c>
      <c r="AV189" s="24" t="n">
        <v>0.2069380385774129</v>
      </c>
      <c r="AW189" s="24" t="n">
        <v>0.1572551526688059</v>
      </c>
      <c r="AX189" s="24" t="n">
        <v>0.1887215450503151</v>
      </c>
    </row>
    <row r="190">
      <c r="B190" s="23" t="inlineStr">
        <is>
          <t>3</t>
        </is>
      </c>
      <c r="C190" s="24" t="n">
        <v>0.1865369399292801</v>
      </c>
      <c r="D190" s="24" t="n">
        <v>0.1805659209957786</v>
      </c>
      <c r="E190" s="24" t="n">
        <v>0.1929379459772436</v>
      </c>
      <c r="G190" s="24" t="n">
        <v>0.2091875731827814</v>
      </c>
      <c r="H190" s="24" t="n">
        <v>0.1429139365530998</v>
      </c>
      <c r="I190" s="24" t="n">
        <v>0.1629499667664186</v>
      </c>
      <c r="J190" s="24" t="n">
        <v>0.1603649886860233</v>
      </c>
      <c r="K190" s="24" t="n">
        <v>0.2184322015321623</v>
      </c>
      <c r="L190" s="24" t="n">
        <v>0.2259718986972863</v>
      </c>
      <c r="N190" s="24" t="n">
        <v>0.1817229710205022</v>
      </c>
      <c r="O190" s="24" t="n">
        <v>0.1651796801347962</v>
      </c>
      <c r="P190" s="24" t="n">
        <v>0.1974028791814958</v>
      </c>
      <c r="Q190" s="24" t="n">
        <v>0.2009576529113817</v>
      </c>
      <c r="R190" s="24" t="n">
        <v>0.156111476054239</v>
      </c>
      <c r="S190" s="24" t="n">
        <v>0.1956075300510224</v>
      </c>
      <c r="T190" s="24" t="n">
        <v>0.2135354371838906</v>
      </c>
      <c r="U190" s="24" t="n">
        <v>0.1608522182462402</v>
      </c>
      <c r="V190" s="24" t="n">
        <v>0.1860700956128169</v>
      </c>
      <c r="W190" s="24" t="n">
        <v>0.2024538216560888</v>
      </c>
      <c r="Y190" s="24" t="n">
        <v>0.1835240531651343</v>
      </c>
      <c r="Z190" s="24" t="n">
        <v>0.1841284194748489</v>
      </c>
      <c r="AA190" s="24" t="n">
        <v>0.1684837912826153</v>
      </c>
      <c r="AB190" s="24" t="n">
        <v>0.208177672675322</v>
      </c>
      <c r="AD190" s="24" t="n">
        <v>0.2108727743779248</v>
      </c>
      <c r="AE190" s="24" t="n">
        <v>0.1901737353106782</v>
      </c>
      <c r="AF190" s="24" t="n">
        <v>0.1783210104126673</v>
      </c>
      <c r="AG190" s="24" t="n">
        <v>0.0925801930540357</v>
      </c>
      <c r="AH190" s="24" t="n">
        <v>0.2004349629107072</v>
      </c>
      <c r="AI190" s="24" t="n">
        <v>0.2249568263947145</v>
      </c>
      <c r="AJ190" s="24" t="n">
        <v>0.1761367193449766</v>
      </c>
      <c r="AL190" s="24" t="n">
        <v>0.2219909353516562</v>
      </c>
      <c r="AM190" s="24" t="n">
        <v>0.2127680062828949</v>
      </c>
      <c r="AN190" s="24" t="n">
        <v>0.2100852019960125</v>
      </c>
      <c r="AO190" s="24" t="n">
        <v>0.1222825945727186</v>
      </c>
      <c r="AP190" s="24" t="n">
        <v>0.1784537400507833</v>
      </c>
      <c r="AQ190" s="24" t="n">
        <v>0.133775173693466</v>
      </c>
      <c r="AR190" s="24" t="n">
        <v>0.1909387738193182</v>
      </c>
      <c r="AS190" s="24" t="n">
        <v>0.1789356429277179</v>
      </c>
      <c r="AU190" s="24" t="n">
        <v>0.1912013834615643</v>
      </c>
      <c r="AV190" s="24" t="n">
        <v>0.2145501015399035</v>
      </c>
      <c r="AW190" s="24" t="n">
        <v>0.1787005729324561</v>
      </c>
      <c r="AX190" s="24" t="n">
        <v>0.1512774515289503</v>
      </c>
    </row>
    <row r="191">
      <c r="B191" s="23" t="inlineStr">
        <is>
          <t>Not Selected</t>
        </is>
      </c>
      <c r="C191" s="24" t="n">
        <v>0.462586855982744</v>
      </c>
      <c r="D191" s="24" t="n">
        <v>0.4922562050282972</v>
      </c>
      <c r="E191" s="24" t="n">
        <v>0.4328294103185296</v>
      </c>
      <c r="G191" s="24" t="n">
        <v>0.5222914433128675</v>
      </c>
      <c r="H191" s="24" t="n">
        <v>0.5248183062436239</v>
      </c>
      <c r="I191" s="24" t="n">
        <v>0.4723803507747847</v>
      </c>
      <c r="J191" s="24" t="n">
        <v>0.4180395611285167</v>
      </c>
      <c r="K191" s="24" t="n">
        <v>0.4114464923937025</v>
      </c>
      <c r="L191" s="24" t="n">
        <v>0.4352205263031531</v>
      </c>
      <c r="N191" s="24" t="n">
        <v>0.3875951186632202</v>
      </c>
      <c r="O191" s="24" t="n">
        <v>0.3931467963548491</v>
      </c>
      <c r="P191" s="24" t="n">
        <v>0.4241540379938608</v>
      </c>
      <c r="Q191" s="24" t="n">
        <v>0.4694389666107098</v>
      </c>
      <c r="R191" s="24" t="n">
        <v>0.4064595172849021</v>
      </c>
      <c r="S191" s="24" t="n">
        <v>0.4790122260043286</v>
      </c>
      <c r="T191" s="24" t="n">
        <v>0.4650308375814597</v>
      </c>
      <c r="U191" s="24" t="n">
        <v>0.561954512476306</v>
      </c>
      <c r="V191" s="24" t="n">
        <v>0.47491883611761</v>
      </c>
      <c r="W191" s="24" t="n">
        <v>0.424741322404231</v>
      </c>
      <c r="Y191" s="24" t="n">
        <v>0.475156454480965</v>
      </c>
      <c r="Z191" s="24" t="n">
        <v>0.4675003662614126</v>
      </c>
      <c r="AA191" s="24" t="n">
        <v>0.4607255230612678</v>
      </c>
      <c r="AB191" s="24" t="n">
        <v>0.4455494389063062</v>
      </c>
      <c r="AD191" s="24" t="n">
        <v>0.4121317654049808</v>
      </c>
      <c r="AE191" s="24" t="n">
        <v>0.4700630357195814</v>
      </c>
      <c r="AF191" s="24" t="n">
        <v>0.4798416714629952</v>
      </c>
      <c r="AG191" s="24" t="n">
        <v>0.5930155913929471</v>
      </c>
      <c r="AH191" s="24" t="n">
        <v>0.4533140201795789</v>
      </c>
      <c r="AI191" s="24" t="n">
        <v>0.4747143725912681</v>
      </c>
      <c r="AJ191" s="24" t="n">
        <v>0.4561417114110559</v>
      </c>
      <c r="AL191" s="24" t="n">
        <v>0.4258970120544243</v>
      </c>
      <c r="AM191" s="24" t="n">
        <v>0.451925792863012</v>
      </c>
      <c r="AN191" s="24" t="n">
        <v>0.4409562274095691</v>
      </c>
      <c r="AO191" s="24" t="n">
        <v>0.5667930403083274</v>
      </c>
      <c r="AP191" s="24" t="n">
        <v>0.4597215176653442</v>
      </c>
      <c r="AQ191" s="24" t="n">
        <v>0.4838470388175296</v>
      </c>
      <c r="AR191" s="24" t="n">
        <v>0.4196485902389698</v>
      </c>
      <c r="AS191" s="24" t="n">
        <v>0.4893942677102548</v>
      </c>
      <c r="AU191" s="24" t="n">
        <v>0.4382247637224487</v>
      </c>
      <c r="AV191" s="24" t="n">
        <v>0.4465433689034171</v>
      </c>
      <c r="AW191" s="24" t="n">
        <v>0.4722219606087411</v>
      </c>
      <c r="AX191" s="24" t="n">
        <v>0.4993643063646569</v>
      </c>
    </row>
    <row r="193">
      <c r="B193" s="20" t="inlineStr">
        <is>
          <t>Which of the following do you perceive to be the biggest issues facing prisons at the moment? Please rank your top 3: Ideological extremism</t>
        </is>
      </c>
    </row>
    <row r="194">
      <c r="B194" s="21" t="inlineStr">
        <is>
          <t>BASE: All Respondents</t>
        </is>
      </c>
    </row>
    <row r="195">
      <c r="B195" s="16" t="inlineStr">
        <is>
          <t>Unweighted</t>
        </is>
      </c>
      <c r="C195" s="22" t="n">
        <v>1999</v>
      </c>
      <c r="D195" s="22" t="n">
        <v>936</v>
      </c>
      <c r="E195" s="22" t="n">
        <v>1056</v>
      </c>
      <c r="G195" s="22" t="n">
        <v>282</v>
      </c>
      <c r="H195" s="22" t="n">
        <v>355</v>
      </c>
      <c r="I195" s="22" t="n">
        <v>333</v>
      </c>
      <c r="J195" s="22" t="n">
        <v>313</v>
      </c>
      <c r="K195" s="22" t="n">
        <v>283</v>
      </c>
      <c r="L195" s="22" t="n">
        <v>433</v>
      </c>
      <c r="N195" s="22" t="n">
        <v>103</v>
      </c>
      <c r="O195" s="22" t="n">
        <v>103</v>
      </c>
      <c r="P195" s="22" t="n">
        <v>259</v>
      </c>
      <c r="Q195" s="22" t="n">
        <v>192</v>
      </c>
      <c r="R195" s="22" t="n">
        <v>162</v>
      </c>
      <c r="S195" s="22" t="n">
        <v>220</v>
      </c>
      <c r="T195" s="22" t="n">
        <v>220</v>
      </c>
      <c r="U195" s="22" t="n">
        <v>302</v>
      </c>
      <c r="V195" s="22" t="n">
        <v>270</v>
      </c>
      <c r="W195" s="22" t="n">
        <v>168</v>
      </c>
      <c r="Y195" s="22" t="n">
        <v>568</v>
      </c>
      <c r="Z195" s="22" t="n">
        <v>481</v>
      </c>
      <c r="AA195" s="22" t="n">
        <v>459</v>
      </c>
      <c r="AB195" s="22" t="n">
        <v>474</v>
      </c>
      <c r="AD195" s="22" t="n">
        <v>355</v>
      </c>
      <c r="AE195" s="22" t="n">
        <v>640</v>
      </c>
      <c r="AF195" s="22" t="n">
        <v>155</v>
      </c>
      <c r="AG195" s="22" t="n">
        <v>118</v>
      </c>
      <c r="AH195" s="22" t="n">
        <v>274</v>
      </c>
      <c r="AI195" s="22" t="n">
        <v>42</v>
      </c>
      <c r="AJ195" s="22" t="n">
        <v>415</v>
      </c>
      <c r="AL195" s="22" t="n">
        <v>299</v>
      </c>
      <c r="AM195" s="22" t="n">
        <v>422</v>
      </c>
      <c r="AN195" s="22" t="n">
        <v>182</v>
      </c>
      <c r="AO195" s="22" t="n">
        <v>220</v>
      </c>
      <c r="AP195" s="22" t="n">
        <v>458</v>
      </c>
      <c r="AQ195" s="22" t="n">
        <v>159</v>
      </c>
      <c r="AR195" s="22" t="n">
        <v>174</v>
      </c>
      <c r="AS195" s="22" t="n">
        <v>85</v>
      </c>
      <c r="AU195" s="22" t="n">
        <v>423</v>
      </c>
      <c r="AV195" s="22" t="n">
        <v>543</v>
      </c>
      <c r="AW195" s="22" t="n">
        <v>701</v>
      </c>
      <c r="AX195" s="22" t="n">
        <v>332</v>
      </c>
    </row>
    <row r="196">
      <c r="B196" s="18" t="inlineStr">
        <is>
          <t>Weighted</t>
        </is>
      </c>
      <c r="C196" s="22" t="n">
        <v>1999</v>
      </c>
      <c r="D196" s="22" t="n">
        <v>987</v>
      </c>
      <c r="E196" s="22" t="n">
        <v>1009</v>
      </c>
      <c r="G196" s="22" t="n">
        <v>277</v>
      </c>
      <c r="H196" s="22" t="n">
        <v>341</v>
      </c>
      <c r="I196" s="22" t="n">
        <v>340</v>
      </c>
      <c r="J196" s="22" t="n">
        <v>341</v>
      </c>
      <c r="K196" s="22" t="n">
        <v>282</v>
      </c>
      <c r="L196" s="22" t="n">
        <v>420</v>
      </c>
      <c r="N196" s="22" t="n">
        <v>114</v>
      </c>
      <c r="O196" s="22" t="n">
        <v>91</v>
      </c>
      <c r="P196" s="22" t="n">
        <v>250</v>
      </c>
      <c r="Q196" s="22" t="n">
        <v>182</v>
      </c>
      <c r="R196" s="22" t="n">
        <v>159</v>
      </c>
      <c r="S196" s="22" t="n">
        <v>205</v>
      </c>
      <c r="T196" s="22" t="n">
        <v>205</v>
      </c>
      <c r="U196" s="22" t="n">
        <v>317</v>
      </c>
      <c r="V196" s="22" t="n">
        <v>295</v>
      </c>
      <c r="W196" s="22" t="n">
        <v>182</v>
      </c>
      <c r="Y196" s="22" t="n">
        <v>540</v>
      </c>
      <c r="Z196" s="22" t="n">
        <v>519</v>
      </c>
      <c r="AA196" s="22" t="n">
        <v>440</v>
      </c>
      <c r="AB196" s="22" t="n">
        <v>500</v>
      </c>
      <c r="AD196" s="22" t="n">
        <v>350</v>
      </c>
      <c r="AE196" s="22" t="n">
        <v>639</v>
      </c>
      <c r="AF196" s="22" t="n">
        <v>159</v>
      </c>
      <c r="AG196" s="22" t="n">
        <v>114</v>
      </c>
      <c r="AH196" s="22" t="n">
        <v>280</v>
      </c>
      <c r="AI196" s="22" t="n">
        <v>42</v>
      </c>
      <c r="AJ196" s="22" t="n">
        <v>416</v>
      </c>
      <c r="AL196" s="22" t="n">
        <v>296</v>
      </c>
      <c r="AM196" s="22" t="n">
        <v>417</v>
      </c>
      <c r="AN196" s="22" t="n">
        <v>184</v>
      </c>
      <c r="AO196" s="22" t="n">
        <v>215</v>
      </c>
      <c r="AP196" s="22" t="n">
        <v>465</v>
      </c>
      <c r="AQ196" s="22" t="n">
        <v>157</v>
      </c>
      <c r="AR196" s="22" t="n">
        <v>175</v>
      </c>
      <c r="AS196" s="22" t="n">
        <v>90</v>
      </c>
      <c r="AU196" s="22" t="n">
        <v>421</v>
      </c>
      <c r="AV196" s="22" t="n">
        <v>546</v>
      </c>
      <c r="AW196" s="22" t="n">
        <v>697</v>
      </c>
      <c r="AX196" s="22" t="n">
        <v>335</v>
      </c>
    </row>
    <row r="197">
      <c r="B197" s="23" t="inlineStr">
        <is>
          <t>1</t>
        </is>
      </c>
      <c r="C197" s="24" t="n">
        <v>0.06829415857705398</v>
      </c>
      <c r="D197" s="24" t="n">
        <v>0.07186892642057095</v>
      </c>
      <c r="E197" s="24" t="n">
        <v>0.06460349066815782</v>
      </c>
      <c r="G197" s="24" t="n">
        <v>0.08955730775391609</v>
      </c>
      <c r="H197" s="24" t="n">
        <v>0.08188344640597711</v>
      </c>
      <c r="I197" s="24" t="n">
        <v>0.07434835448414946</v>
      </c>
      <c r="J197" s="24" t="n">
        <v>0.06143196667775178</v>
      </c>
      <c r="K197" s="24" t="n">
        <v>0.06484666790976396</v>
      </c>
      <c r="L197" s="24" t="n">
        <v>0.04621691851638361</v>
      </c>
      <c r="N197" s="24" t="n">
        <v>0.05825475470711951</v>
      </c>
      <c r="O197" s="24" t="n">
        <v>0.04622450687454258</v>
      </c>
      <c r="P197" s="24" t="n">
        <v>0.05411713368422613</v>
      </c>
      <c r="Q197" s="24" t="n">
        <v>0.07328485478514961</v>
      </c>
      <c r="R197" s="24" t="n">
        <v>0.04785947311079063</v>
      </c>
      <c r="S197" s="24" t="n">
        <v>0.05631662785845575</v>
      </c>
      <c r="T197" s="24" t="n">
        <v>0.07282431852046369</v>
      </c>
      <c r="U197" s="24" t="n">
        <v>0.08060594023559671</v>
      </c>
      <c r="V197" s="24" t="n">
        <v>0.07206173513274351</v>
      </c>
      <c r="W197" s="24" t="n">
        <v>0.09877398266391467</v>
      </c>
      <c r="Y197" s="24" t="n">
        <v>0.08759721037621465</v>
      </c>
      <c r="Z197" s="24" t="n">
        <v>0.06385773315941169</v>
      </c>
      <c r="AA197" s="24" t="n">
        <v>0.05935620067489463</v>
      </c>
      <c r="AB197" s="24" t="n">
        <v>0.05991727517137343</v>
      </c>
      <c r="AD197" s="24" t="n">
        <v>0.08119360171899606</v>
      </c>
      <c r="AE197" s="24" t="n">
        <v>0.04475145840158701</v>
      </c>
      <c r="AF197" s="24" t="n">
        <v>0.05365633589850922</v>
      </c>
      <c r="AG197" s="24" t="n">
        <v>0.06878763286117796</v>
      </c>
      <c r="AH197" s="24" t="n">
        <v>0.1222608423297018</v>
      </c>
      <c r="AI197" s="24" t="n">
        <v>0</v>
      </c>
      <c r="AJ197" s="24" t="n">
        <v>0.06972790091534602</v>
      </c>
      <c r="AL197" s="24" t="n">
        <v>0.05733648724928472</v>
      </c>
      <c r="AM197" s="24" t="n">
        <v>0.04441101170815026</v>
      </c>
      <c r="AN197" s="24" t="n">
        <v>0.03512578777126441</v>
      </c>
      <c r="AO197" s="24" t="n">
        <v>0.07134994419738237</v>
      </c>
      <c r="AP197" s="24" t="n">
        <v>0.09854301311912605</v>
      </c>
      <c r="AQ197" s="24" t="n">
        <v>0.04948819549187473</v>
      </c>
      <c r="AR197" s="24" t="n">
        <v>0.035700120482249</v>
      </c>
      <c r="AS197" s="24" t="n">
        <v>0.2150650193223763</v>
      </c>
      <c r="AU197" s="24" t="n">
        <v>0.06320696471640321</v>
      </c>
      <c r="AV197" s="24" t="n">
        <v>0.08453675710881928</v>
      </c>
      <c r="AW197" s="24" t="n">
        <v>0.06759045825635461</v>
      </c>
      <c r="AX197" s="24" t="n">
        <v>0.04966539942203586</v>
      </c>
    </row>
    <row r="198">
      <c r="B198" s="23" t="inlineStr">
        <is>
          <t>2</t>
        </is>
      </c>
      <c r="C198" s="24" t="n">
        <v>0.08179047324761497</v>
      </c>
      <c r="D198" s="24" t="n">
        <v>0.08754280388503954</v>
      </c>
      <c r="E198" s="24" t="n">
        <v>0.07640900540946344</v>
      </c>
      <c r="G198" s="24" t="n">
        <v>0.09471841236054596</v>
      </c>
      <c r="H198" s="24" t="n">
        <v>0.09234007770151033</v>
      </c>
      <c r="I198" s="24" t="n">
        <v>0.09491631956345481</v>
      </c>
      <c r="J198" s="24" t="n">
        <v>0.08003966557377173</v>
      </c>
      <c r="K198" s="24" t="n">
        <v>0.07626384219776038</v>
      </c>
      <c r="L198" s="24" t="n">
        <v>0.05920124350021059</v>
      </c>
      <c r="N198" s="24" t="n">
        <v>0.05147124906325158</v>
      </c>
      <c r="O198" s="24" t="n">
        <v>0.07717505099020845</v>
      </c>
      <c r="P198" s="24" t="n">
        <v>0.08310916802148889</v>
      </c>
      <c r="Q198" s="24" t="n">
        <v>0.06339415202401244</v>
      </c>
      <c r="R198" s="24" t="n">
        <v>0.05981699519057955</v>
      </c>
      <c r="S198" s="24" t="n">
        <v>0.1018746802748286</v>
      </c>
      <c r="T198" s="24" t="n">
        <v>0.07459151269074374</v>
      </c>
      <c r="U198" s="24" t="n">
        <v>0.1338220034284262</v>
      </c>
      <c r="V198" s="24" t="n">
        <v>0.06707717766250319</v>
      </c>
      <c r="W198" s="24" t="n">
        <v>0.05754083875461233</v>
      </c>
      <c r="Y198" s="24" t="n">
        <v>0.08932430243441873</v>
      </c>
      <c r="Z198" s="24" t="n">
        <v>0.09291459669367791</v>
      </c>
      <c r="AA198" s="24" t="n">
        <v>0.08179785973491638</v>
      </c>
      <c r="AB198" s="24" t="n">
        <v>0.06210059748002844</v>
      </c>
      <c r="AD198" s="24" t="n">
        <v>0.07264159622548449</v>
      </c>
      <c r="AE198" s="24" t="n">
        <v>0.06843755731725286</v>
      </c>
      <c r="AF198" s="24" t="n">
        <v>0.05122744792514525</v>
      </c>
      <c r="AG198" s="24" t="n">
        <v>0.1120758646209186</v>
      </c>
      <c r="AH198" s="24" t="n">
        <v>0.1195924881515113</v>
      </c>
      <c r="AI198" s="24" t="n">
        <v>0.1303998459710688</v>
      </c>
      <c r="AJ198" s="24" t="n">
        <v>0.0829519111271437</v>
      </c>
      <c r="AL198" s="24" t="n">
        <v>0.05566762771801852</v>
      </c>
      <c r="AM198" s="24" t="n">
        <v>0.08179081865466881</v>
      </c>
      <c r="AN198" s="24" t="n">
        <v>0.06143537173722076</v>
      </c>
      <c r="AO198" s="24" t="n">
        <v>0.111501767258953</v>
      </c>
      <c r="AP198" s="24" t="n">
        <v>0.09972449621311465</v>
      </c>
      <c r="AQ198" s="24" t="n">
        <v>0.05781869799393156</v>
      </c>
      <c r="AR198" s="24" t="n">
        <v>0.09047732706965218</v>
      </c>
      <c r="AS198" s="24" t="n">
        <v>0.07073132088558674</v>
      </c>
      <c r="AU198" s="24" t="n">
        <v>0.1036062013231973</v>
      </c>
      <c r="AV198" s="24" t="n">
        <v>0.07281399090773923</v>
      </c>
      <c r="AW198" s="24" t="n">
        <v>0.0680149940566003</v>
      </c>
      <c r="AX198" s="24" t="n">
        <v>0.09764000218164968</v>
      </c>
    </row>
    <row r="199">
      <c r="B199" s="23" t="inlineStr">
        <is>
          <t>3</t>
        </is>
      </c>
      <c r="C199" s="24" t="n">
        <v>0.09901521549860776</v>
      </c>
      <c r="D199" s="24" t="n">
        <v>0.1008492638741423</v>
      </c>
      <c r="E199" s="24" t="n">
        <v>0.09711193910255365</v>
      </c>
      <c r="G199" s="24" t="n">
        <v>0.1167245618103349</v>
      </c>
      <c r="H199" s="24" t="n">
        <v>0.1079701431616714</v>
      </c>
      <c r="I199" s="24" t="n">
        <v>0.09396761703328055</v>
      </c>
      <c r="J199" s="24" t="n">
        <v>0.1084480338606074</v>
      </c>
      <c r="K199" s="24" t="n">
        <v>0.09762965342795674</v>
      </c>
      <c r="L199" s="24" t="n">
        <v>0.0774247886159303</v>
      </c>
      <c r="N199" s="24" t="n">
        <v>0.09501739023300135</v>
      </c>
      <c r="O199" s="24" t="n">
        <v>0.07655581989575869</v>
      </c>
      <c r="P199" s="24" t="n">
        <v>0.06344912175142881</v>
      </c>
      <c r="Q199" s="24" t="n">
        <v>0.1172747658825495</v>
      </c>
      <c r="R199" s="24" t="n">
        <v>0.1109579300162356</v>
      </c>
      <c r="S199" s="24" t="n">
        <v>0.1177231614901052</v>
      </c>
      <c r="T199" s="24" t="n">
        <v>0.1171853305360984</v>
      </c>
      <c r="U199" s="24" t="n">
        <v>0.1133120647309343</v>
      </c>
      <c r="V199" s="24" t="n">
        <v>0.09734035382848101</v>
      </c>
      <c r="W199" s="24" t="n">
        <v>0.0692412030869133</v>
      </c>
      <c r="Y199" s="24" t="n">
        <v>0.09586856145682966</v>
      </c>
      <c r="Z199" s="24" t="n">
        <v>0.1044977843395485</v>
      </c>
      <c r="AA199" s="24" t="n">
        <v>0.1121670399012092</v>
      </c>
      <c r="AB199" s="24" t="n">
        <v>0.08514908993254221</v>
      </c>
      <c r="AD199" s="24" t="n">
        <v>0.08775919541023139</v>
      </c>
      <c r="AE199" s="24" t="n">
        <v>0.09788471816511383</v>
      </c>
      <c r="AF199" s="24" t="n">
        <v>0.05829478945898477</v>
      </c>
      <c r="AG199" s="24" t="n">
        <v>0.1025213915027662</v>
      </c>
      <c r="AH199" s="24" t="n">
        <v>0.1109026210953434</v>
      </c>
      <c r="AI199" s="24" t="n">
        <v>0.07836921604973793</v>
      </c>
      <c r="AJ199" s="24" t="n">
        <v>0.1189170367051075</v>
      </c>
      <c r="AL199" s="24" t="n">
        <v>0.09110198300905588</v>
      </c>
      <c r="AM199" s="24" t="n">
        <v>0.09990059125944083</v>
      </c>
      <c r="AN199" s="24" t="n">
        <v>0.0526238037593685</v>
      </c>
      <c r="AO199" s="24" t="n">
        <v>0.1176832760294936</v>
      </c>
      <c r="AP199" s="24" t="n">
        <v>0.1138263790987206</v>
      </c>
      <c r="AQ199" s="24" t="n">
        <v>0.1103369503588497</v>
      </c>
      <c r="AR199" s="24" t="n">
        <v>0.05391532813485101</v>
      </c>
      <c r="AS199" s="24" t="n">
        <v>0.1624926753289326</v>
      </c>
      <c r="AU199" s="24" t="n">
        <v>0.09695890961356661</v>
      </c>
      <c r="AV199" s="24" t="n">
        <v>0.09764686901990183</v>
      </c>
      <c r="AW199" s="24" t="n">
        <v>0.1089022566867887</v>
      </c>
      <c r="AX199" s="24" t="n">
        <v>0.08326681853078545</v>
      </c>
    </row>
    <row r="200">
      <c r="B200" s="23" t="inlineStr">
        <is>
          <t>Not Selected</t>
        </is>
      </c>
      <c r="C200" s="24" t="n">
        <v>0.7509001526767233</v>
      </c>
      <c r="D200" s="24" t="n">
        <v>0.7397390058202473</v>
      </c>
      <c r="E200" s="24" t="n">
        <v>0.7618755648198251</v>
      </c>
      <c r="G200" s="24" t="n">
        <v>0.698999718075203</v>
      </c>
      <c r="H200" s="24" t="n">
        <v>0.7178063327308413</v>
      </c>
      <c r="I200" s="24" t="n">
        <v>0.7367677089191151</v>
      </c>
      <c r="J200" s="24" t="n">
        <v>0.7500803338878691</v>
      </c>
      <c r="K200" s="24" t="n">
        <v>0.7612598364645189</v>
      </c>
      <c r="L200" s="24" t="n">
        <v>0.8171570493674755</v>
      </c>
      <c r="N200" s="24" t="n">
        <v>0.7952566059966274</v>
      </c>
      <c r="O200" s="24" t="n">
        <v>0.8000446222394904</v>
      </c>
      <c r="P200" s="24" t="n">
        <v>0.7993245765428562</v>
      </c>
      <c r="Q200" s="24" t="n">
        <v>0.7460462273082884</v>
      </c>
      <c r="R200" s="24" t="n">
        <v>0.7813656016823942</v>
      </c>
      <c r="S200" s="24" t="n">
        <v>0.7240855303766104</v>
      </c>
      <c r="T200" s="24" t="n">
        <v>0.7353988382526943</v>
      </c>
      <c r="U200" s="24" t="n">
        <v>0.6722599916050426</v>
      </c>
      <c r="V200" s="24" t="n">
        <v>0.7635207333762724</v>
      </c>
      <c r="W200" s="24" t="n">
        <v>0.7744439754945597</v>
      </c>
      <c r="Y200" s="24" t="n">
        <v>0.727209925732537</v>
      </c>
      <c r="Z200" s="24" t="n">
        <v>0.7387298858073618</v>
      </c>
      <c r="AA200" s="24" t="n">
        <v>0.7466788996889797</v>
      </c>
      <c r="AB200" s="24" t="n">
        <v>0.7928330374160559</v>
      </c>
      <c r="AD200" s="24" t="n">
        <v>0.758405606645288</v>
      </c>
      <c r="AE200" s="24" t="n">
        <v>0.7889262661160462</v>
      </c>
      <c r="AF200" s="24" t="n">
        <v>0.8368214267173609</v>
      </c>
      <c r="AG200" s="24" t="n">
        <v>0.7166151110151371</v>
      </c>
      <c r="AH200" s="24" t="n">
        <v>0.6472440484234434</v>
      </c>
      <c r="AI200" s="24" t="n">
        <v>0.7912309379791934</v>
      </c>
      <c r="AJ200" s="24" t="n">
        <v>0.728403151252403</v>
      </c>
      <c r="AL200" s="24" t="n">
        <v>0.7958939020236407</v>
      </c>
      <c r="AM200" s="24" t="n">
        <v>0.7738975783777402</v>
      </c>
      <c r="AN200" s="24" t="n">
        <v>0.8508150367321464</v>
      </c>
      <c r="AO200" s="24" t="n">
        <v>0.6994650125141711</v>
      </c>
      <c r="AP200" s="24" t="n">
        <v>0.6879061115690387</v>
      </c>
      <c r="AQ200" s="24" t="n">
        <v>0.7823561561553438</v>
      </c>
      <c r="AR200" s="24" t="n">
        <v>0.8199072243132479</v>
      </c>
      <c r="AS200" s="24" t="n">
        <v>0.5517109844631044</v>
      </c>
      <c r="AU200" s="24" t="n">
        <v>0.736227924346833</v>
      </c>
      <c r="AV200" s="24" t="n">
        <v>0.7450023829635396</v>
      </c>
      <c r="AW200" s="24" t="n">
        <v>0.7554922910002564</v>
      </c>
      <c r="AX200" s="24" t="n">
        <v>0.769427779865529</v>
      </c>
    </row>
    <row r="202">
      <c r="B202" s="20" t="inlineStr">
        <is>
          <t>Which of the following do you perceive to be the biggest issues facing prisons at the moment? Please rank your top 3: The quality of prison buildings</t>
        </is>
      </c>
    </row>
    <row r="203">
      <c r="B203" s="21" t="inlineStr">
        <is>
          <t>BASE: All Respondents</t>
        </is>
      </c>
    </row>
    <row r="204">
      <c r="B204" s="16" t="inlineStr">
        <is>
          <t>Unweighted</t>
        </is>
      </c>
      <c r="C204" s="22" t="n">
        <v>1999</v>
      </c>
      <c r="D204" s="22" t="n">
        <v>936</v>
      </c>
      <c r="E204" s="22" t="n">
        <v>1056</v>
      </c>
      <c r="G204" s="22" t="n">
        <v>282</v>
      </c>
      <c r="H204" s="22" t="n">
        <v>355</v>
      </c>
      <c r="I204" s="22" t="n">
        <v>333</v>
      </c>
      <c r="J204" s="22" t="n">
        <v>313</v>
      </c>
      <c r="K204" s="22" t="n">
        <v>283</v>
      </c>
      <c r="L204" s="22" t="n">
        <v>433</v>
      </c>
      <c r="N204" s="22" t="n">
        <v>103</v>
      </c>
      <c r="O204" s="22" t="n">
        <v>103</v>
      </c>
      <c r="P204" s="22" t="n">
        <v>259</v>
      </c>
      <c r="Q204" s="22" t="n">
        <v>192</v>
      </c>
      <c r="R204" s="22" t="n">
        <v>162</v>
      </c>
      <c r="S204" s="22" t="n">
        <v>220</v>
      </c>
      <c r="T204" s="22" t="n">
        <v>220</v>
      </c>
      <c r="U204" s="22" t="n">
        <v>302</v>
      </c>
      <c r="V204" s="22" t="n">
        <v>270</v>
      </c>
      <c r="W204" s="22" t="n">
        <v>168</v>
      </c>
      <c r="Y204" s="22" t="n">
        <v>568</v>
      </c>
      <c r="Z204" s="22" t="n">
        <v>481</v>
      </c>
      <c r="AA204" s="22" t="n">
        <v>459</v>
      </c>
      <c r="AB204" s="22" t="n">
        <v>474</v>
      </c>
      <c r="AD204" s="22" t="n">
        <v>355</v>
      </c>
      <c r="AE204" s="22" t="n">
        <v>640</v>
      </c>
      <c r="AF204" s="22" t="n">
        <v>155</v>
      </c>
      <c r="AG204" s="22" t="n">
        <v>118</v>
      </c>
      <c r="AH204" s="22" t="n">
        <v>274</v>
      </c>
      <c r="AI204" s="22" t="n">
        <v>42</v>
      </c>
      <c r="AJ204" s="22" t="n">
        <v>415</v>
      </c>
      <c r="AL204" s="22" t="n">
        <v>299</v>
      </c>
      <c r="AM204" s="22" t="n">
        <v>422</v>
      </c>
      <c r="AN204" s="22" t="n">
        <v>182</v>
      </c>
      <c r="AO204" s="22" t="n">
        <v>220</v>
      </c>
      <c r="AP204" s="22" t="n">
        <v>458</v>
      </c>
      <c r="AQ204" s="22" t="n">
        <v>159</v>
      </c>
      <c r="AR204" s="22" t="n">
        <v>174</v>
      </c>
      <c r="AS204" s="22" t="n">
        <v>85</v>
      </c>
      <c r="AU204" s="22" t="n">
        <v>423</v>
      </c>
      <c r="AV204" s="22" t="n">
        <v>543</v>
      </c>
      <c r="AW204" s="22" t="n">
        <v>701</v>
      </c>
      <c r="AX204" s="22" t="n">
        <v>332</v>
      </c>
    </row>
    <row r="205">
      <c r="B205" s="18" t="inlineStr">
        <is>
          <t>Weighted</t>
        </is>
      </c>
      <c r="C205" s="22" t="n">
        <v>1999</v>
      </c>
      <c r="D205" s="22" t="n">
        <v>987</v>
      </c>
      <c r="E205" s="22" t="n">
        <v>1009</v>
      </c>
      <c r="G205" s="22" t="n">
        <v>277</v>
      </c>
      <c r="H205" s="22" t="n">
        <v>341</v>
      </c>
      <c r="I205" s="22" t="n">
        <v>340</v>
      </c>
      <c r="J205" s="22" t="n">
        <v>341</v>
      </c>
      <c r="K205" s="22" t="n">
        <v>282</v>
      </c>
      <c r="L205" s="22" t="n">
        <v>420</v>
      </c>
      <c r="N205" s="22" t="n">
        <v>114</v>
      </c>
      <c r="O205" s="22" t="n">
        <v>91</v>
      </c>
      <c r="P205" s="22" t="n">
        <v>250</v>
      </c>
      <c r="Q205" s="22" t="n">
        <v>182</v>
      </c>
      <c r="R205" s="22" t="n">
        <v>159</v>
      </c>
      <c r="S205" s="22" t="n">
        <v>205</v>
      </c>
      <c r="T205" s="22" t="n">
        <v>205</v>
      </c>
      <c r="U205" s="22" t="n">
        <v>317</v>
      </c>
      <c r="V205" s="22" t="n">
        <v>295</v>
      </c>
      <c r="W205" s="22" t="n">
        <v>182</v>
      </c>
      <c r="Y205" s="22" t="n">
        <v>540</v>
      </c>
      <c r="Z205" s="22" t="n">
        <v>519</v>
      </c>
      <c r="AA205" s="22" t="n">
        <v>440</v>
      </c>
      <c r="AB205" s="22" t="n">
        <v>500</v>
      </c>
      <c r="AD205" s="22" t="n">
        <v>350</v>
      </c>
      <c r="AE205" s="22" t="n">
        <v>639</v>
      </c>
      <c r="AF205" s="22" t="n">
        <v>159</v>
      </c>
      <c r="AG205" s="22" t="n">
        <v>114</v>
      </c>
      <c r="AH205" s="22" t="n">
        <v>280</v>
      </c>
      <c r="AI205" s="22" t="n">
        <v>42</v>
      </c>
      <c r="AJ205" s="22" t="n">
        <v>416</v>
      </c>
      <c r="AL205" s="22" t="n">
        <v>296</v>
      </c>
      <c r="AM205" s="22" t="n">
        <v>417</v>
      </c>
      <c r="AN205" s="22" t="n">
        <v>184</v>
      </c>
      <c r="AO205" s="22" t="n">
        <v>215</v>
      </c>
      <c r="AP205" s="22" t="n">
        <v>465</v>
      </c>
      <c r="AQ205" s="22" t="n">
        <v>157</v>
      </c>
      <c r="AR205" s="22" t="n">
        <v>175</v>
      </c>
      <c r="AS205" s="22" t="n">
        <v>90</v>
      </c>
      <c r="AU205" s="22" t="n">
        <v>421</v>
      </c>
      <c r="AV205" s="22" t="n">
        <v>546</v>
      </c>
      <c r="AW205" s="22" t="n">
        <v>697</v>
      </c>
      <c r="AX205" s="22" t="n">
        <v>335</v>
      </c>
    </row>
    <row r="206">
      <c r="B206" s="23" t="inlineStr">
        <is>
          <t>1</t>
        </is>
      </c>
      <c r="C206" s="24" t="n">
        <v>0.07016633123736886</v>
      </c>
      <c r="D206" s="24" t="n">
        <v>0.07420420437553314</v>
      </c>
      <c r="E206" s="24" t="n">
        <v>0.06642707630473488</v>
      </c>
      <c r="G206" s="24" t="n">
        <v>0.08441617693302018</v>
      </c>
      <c r="H206" s="24" t="n">
        <v>0.117357634984895</v>
      </c>
      <c r="I206" s="24" t="n">
        <v>0.04370839820526868</v>
      </c>
      <c r="J206" s="24" t="n">
        <v>0.06715905821496371</v>
      </c>
      <c r="K206" s="24" t="n">
        <v>0.0352047596374106</v>
      </c>
      <c r="L206" s="24" t="n">
        <v>0.06975790264223204</v>
      </c>
      <c r="N206" s="24" t="n">
        <v>0.04652259680104764</v>
      </c>
      <c r="O206" s="24" t="n">
        <v>0.03816331480913283</v>
      </c>
      <c r="P206" s="24" t="n">
        <v>0.06814594345419124</v>
      </c>
      <c r="Q206" s="24" t="n">
        <v>0.04801891707088925</v>
      </c>
      <c r="R206" s="24" t="n">
        <v>0.0522801429604268</v>
      </c>
      <c r="S206" s="24" t="n">
        <v>0.02706004590599213</v>
      </c>
      <c r="T206" s="24" t="n">
        <v>0.06794788011093512</v>
      </c>
      <c r="U206" s="24" t="n">
        <v>0.1068642454808284</v>
      </c>
      <c r="V206" s="24" t="n">
        <v>0.08188039859233508</v>
      </c>
      <c r="W206" s="24" t="n">
        <v>0.1094840258992785</v>
      </c>
      <c r="Y206" s="24" t="n">
        <v>0.09597572868616773</v>
      </c>
      <c r="Z206" s="24" t="n">
        <v>0.06633865438629295</v>
      </c>
      <c r="AA206" s="24" t="n">
        <v>0.06013380736132411</v>
      </c>
      <c r="AB206" s="24" t="n">
        <v>0.05509393157500228</v>
      </c>
      <c r="AD206" s="24" t="n">
        <v>0.05316770733872964</v>
      </c>
      <c r="AE206" s="24" t="n">
        <v>0.08199541349247454</v>
      </c>
      <c r="AF206" s="24" t="n">
        <v>0.08604243780249748</v>
      </c>
      <c r="AG206" s="24" t="n">
        <v>0.07091381857018704</v>
      </c>
      <c r="AH206" s="24" t="n">
        <v>0.0483080893133299</v>
      </c>
      <c r="AI206" s="24" t="n">
        <v>0.1781626211814094</v>
      </c>
      <c r="AJ206" s="24" t="n">
        <v>0.06370204286780269</v>
      </c>
      <c r="AL206" s="24" t="n">
        <v>0.04630490216774265</v>
      </c>
      <c r="AM206" s="24" t="n">
        <v>0.08372138488345378</v>
      </c>
      <c r="AN206" s="24" t="n">
        <v>0.1097142295571252</v>
      </c>
      <c r="AO206" s="24" t="n">
        <v>0.08079362080185314</v>
      </c>
      <c r="AP206" s="24" t="n">
        <v>0.05699522504163423</v>
      </c>
      <c r="AQ206" s="24" t="n">
        <v>0.073566046204009</v>
      </c>
      <c r="AR206" s="24" t="n">
        <v>0.06611406293170868</v>
      </c>
      <c r="AS206" s="24" t="n">
        <v>0.04970070454971295</v>
      </c>
      <c r="AU206" s="24" t="n">
        <v>0.09641512923261858</v>
      </c>
      <c r="AV206" s="24" t="n">
        <v>0.04281139340614742</v>
      </c>
      <c r="AW206" s="24" t="n">
        <v>0.0728302464071011</v>
      </c>
      <c r="AX206" s="24" t="n">
        <v>0.0762172074492278</v>
      </c>
    </row>
    <row r="207">
      <c r="B207" s="23" t="inlineStr">
        <is>
          <t>2</t>
        </is>
      </c>
      <c r="C207" s="24" t="n">
        <v>0.08934862939192278</v>
      </c>
      <c r="D207" s="24" t="n">
        <v>0.09092488328283964</v>
      </c>
      <c r="E207" s="24" t="n">
        <v>0.08722281507634998</v>
      </c>
      <c r="G207" s="24" t="n">
        <v>0.09823413698781096</v>
      </c>
      <c r="H207" s="24" t="n">
        <v>0.09825982891172069</v>
      </c>
      <c r="I207" s="24" t="n">
        <v>0.07397596163487415</v>
      </c>
      <c r="J207" s="24" t="n">
        <v>0.07463415483113127</v>
      </c>
      <c r="K207" s="24" t="n">
        <v>0.08468772362855498</v>
      </c>
      <c r="L207" s="24" t="n">
        <v>0.103765603996503</v>
      </c>
      <c r="N207" s="24" t="n">
        <v>0.1122823342594609</v>
      </c>
      <c r="O207" s="24" t="n">
        <v>0.05132559588927331</v>
      </c>
      <c r="P207" s="24" t="n">
        <v>0.1063193950922257</v>
      </c>
      <c r="Q207" s="24" t="n">
        <v>0.09655394471710739</v>
      </c>
      <c r="R207" s="24" t="n">
        <v>0.108014608197443</v>
      </c>
      <c r="S207" s="24" t="n">
        <v>0.07392688050100189</v>
      </c>
      <c r="T207" s="24" t="n">
        <v>0.0907250201909882</v>
      </c>
      <c r="U207" s="24" t="n">
        <v>0.08609786819295137</v>
      </c>
      <c r="V207" s="24" t="n">
        <v>0.08106272205871735</v>
      </c>
      <c r="W207" s="24" t="n">
        <v>0.08208786978498096</v>
      </c>
      <c r="Y207" s="24" t="n">
        <v>0.1206916966456474</v>
      </c>
      <c r="Z207" s="24" t="n">
        <v>0.08360026686831586</v>
      </c>
      <c r="AA207" s="24" t="n">
        <v>0.07107282363170787</v>
      </c>
      <c r="AB207" s="24" t="n">
        <v>0.07754762612639332</v>
      </c>
      <c r="AD207" s="24" t="n">
        <v>0.0869379250553316</v>
      </c>
      <c r="AE207" s="24" t="n">
        <v>0.09821626401246154</v>
      </c>
      <c r="AF207" s="24" t="n">
        <v>0.09873801324900942</v>
      </c>
      <c r="AG207" s="24" t="n">
        <v>0.1271056460866039</v>
      </c>
      <c r="AH207" s="24" t="n">
        <v>0.07001200707848514</v>
      </c>
      <c r="AI207" s="24" t="n">
        <v>0.0280699076447042</v>
      </c>
      <c r="AJ207" s="24" t="n">
        <v>0.08306985305535172</v>
      </c>
      <c r="AL207" s="24" t="n">
        <v>0.1198576380944602</v>
      </c>
      <c r="AM207" s="24" t="n">
        <v>0.09570047977905254</v>
      </c>
      <c r="AN207" s="24" t="n">
        <v>0.1168226557425503</v>
      </c>
      <c r="AO207" s="24" t="n">
        <v>0.108612864310912</v>
      </c>
      <c r="AP207" s="24" t="n">
        <v>0.05013431890661763</v>
      </c>
      <c r="AQ207" s="24" t="n">
        <v>0.04341932394306558</v>
      </c>
      <c r="AR207" s="24" t="n">
        <v>0.08694925484221194</v>
      </c>
      <c r="AS207" s="24" t="n">
        <v>0.144810626695932</v>
      </c>
      <c r="AU207" s="24" t="n">
        <v>0.126214005965309</v>
      </c>
      <c r="AV207" s="24" t="n">
        <v>0.0678185957581896</v>
      </c>
      <c r="AW207" s="24" t="n">
        <v>0.07344767062633031</v>
      </c>
      <c r="AX207" s="24" t="n">
        <v>0.1111603715074255</v>
      </c>
    </row>
    <row r="208">
      <c r="B208" s="23" t="inlineStr">
        <is>
          <t>3</t>
        </is>
      </c>
      <c r="C208" s="24" t="n">
        <v>0.1193263329936202</v>
      </c>
      <c r="D208" s="24" t="n">
        <v>0.1261999465161395</v>
      </c>
      <c r="E208" s="24" t="n">
        <v>0.1125085002342981</v>
      </c>
      <c r="G208" s="24" t="n">
        <v>0.1484728301690851</v>
      </c>
      <c r="H208" s="24" t="n">
        <v>0.1299935433302007</v>
      </c>
      <c r="I208" s="24" t="n">
        <v>0.1336676329479706</v>
      </c>
      <c r="J208" s="24" t="n">
        <v>0.1234798955568668</v>
      </c>
      <c r="K208" s="24" t="n">
        <v>0.09711325019972784</v>
      </c>
      <c r="L208" s="24" t="n">
        <v>0.09137760442982934</v>
      </c>
      <c r="N208" s="24" t="n">
        <v>0.07110424479361535</v>
      </c>
      <c r="O208" s="24" t="n">
        <v>0.1494524267929496</v>
      </c>
      <c r="P208" s="24" t="n">
        <v>0.1141329828291028</v>
      </c>
      <c r="Q208" s="24" t="n">
        <v>0.08122235117533795</v>
      </c>
      <c r="R208" s="24" t="n">
        <v>0.1231908217857014</v>
      </c>
      <c r="S208" s="24" t="n">
        <v>0.1183757524291185</v>
      </c>
      <c r="T208" s="24" t="n">
        <v>0.1158719481403927</v>
      </c>
      <c r="U208" s="24" t="n">
        <v>0.1495324428848229</v>
      </c>
      <c r="V208" s="24" t="n">
        <v>0.125387473646667</v>
      </c>
      <c r="W208" s="24" t="n">
        <v>0.1186998458728822</v>
      </c>
      <c r="Y208" s="24" t="n">
        <v>0.1168032195356834</v>
      </c>
      <c r="Z208" s="24" t="n">
        <v>0.1291016639047926</v>
      </c>
      <c r="AA208" s="24" t="n">
        <v>0.1147958200464242</v>
      </c>
      <c r="AB208" s="24" t="n">
        <v>0.1158913534359273</v>
      </c>
      <c r="AD208" s="24" t="n">
        <v>0.1236411541293648</v>
      </c>
      <c r="AE208" s="24" t="n">
        <v>0.1207767660353391</v>
      </c>
      <c r="AF208" s="24" t="n">
        <v>0.1719087166053406</v>
      </c>
      <c r="AG208" s="24" t="n">
        <v>0.1787913975258702</v>
      </c>
      <c r="AH208" s="24" t="n">
        <v>0.0708129056220918</v>
      </c>
      <c r="AI208" s="24" t="n">
        <v>0.1466272383395467</v>
      </c>
      <c r="AJ208" s="24" t="n">
        <v>0.106918735261674</v>
      </c>
      <c r="AL208" s="24" t="n">
        <v>0.1335953468255924</v>
      </c>
      <c r="AM208" s="24" t="n">
        <v>0.1312794160779443</v>
      </c>
      <c r="AN208" s="24" t="n">
        <v>0.1532587840855434</v>
      </c>
      <c r="AO208" s="24" t="n">
        <v>0.1752961298440347</v>
      </c>
      <c r="AP208" s="24" t="n">
        <v>0.08007630471076464</v>
      </c>
      <c r="AQ208" s="24" t="n">
        <v>0.1158077918607375</v>
      </c>
      <c r="AR208" s="24" t="n">
        <v>0.08189281147541908</v>
      </c>
      <c r="AS208" s="24" t="n">
        <v>0.09600156542687099</v>
      </c>
      <c r="AU208" s="24" t="n">
        <v>0.1649437021523869</v>
      </c>
      <c r="AV208" s="24" t="n">
        <v>0.08269723706793815</v>
      </c>
      <c r="AW208" s="24" t="n">
        <v>0.1199987671575149</v>
      </c>
      <c r="AX208" s="24" t="n">
        <v>0.1202775851478663</v>
      </c>
    </row>
    <row r="209">
      <c r="B209" s="23" t="inlineStr">
        <is>
          <t>Not Selected</t>
        </is>
      </c>
      <c r="C209" s="24" t="n">
        <v>0.7211587063770882</v>
      </c>
      <c r="D209" s="24" t="n">
        <v>0.7086709658254878</v>
      </c>
      <c r="E209" s="24" t="n">
        <v>0.7338416083846172</v>
      </c>
      <c r="G209" s="24" t="n">
        <v>0.6688768559100836</v>
      </c>
      <c r="H209" s="24" t="n">
        <v>0.6543889927731836</v>
      </c>
      <c r="I209" s="24" t="n">
        <v>0.7486480072118866</v>
      </c>
      <c r="J209" s="24" t="n">
        <v>0.7347268913970382</v>
      </c>
      <c r="K209" s="24" t="n">
        <v>0.7829942665343065</v>
      </c>
      <c r="L209" s="24" t="n">
        <v>0.7350988889314355</v>
      </c>
      <c r="N209" s="24" t="n">
        <v>0.770090824145876</v>
      </c>
      <c r="O209" s="24" t="n">
        <v>0.7610586625086441</v>
      </c>
      <c r="P209" s="24" t="n">
        <v>0.7114016786244801</v>
      </c>
      <c r="Q209" s="24" t="n">
        <v>0.7742047870366653</v>
      </c>
      <c r="R209" s="24" t="n">
        <v>0.716514427056429</v>
      </c>
      <c r="S209" s="24" t="n">
        <v>0.7806373211638875</v>
      </c>
      <c r="T209" s="24" t="n">
        <v>0.7254551515576841</v>
      </c>
      <c r="U209" s="24" t="n">
        <v>0.6575054434413973</v>
      </c>
      <c r="V209" s="24" t="n">
        <v>0.7116694057022807</v>
      </c>
      <c r="W209" s="24" t="n">
        <v>0.6897282584428583</v>
      </c>
      <c r="Y209" s="24" t="n">
        <v>0.6665293551325014</v>
      </c>
      <c r="Z209" s="24" t="n">
        <v>0.7209594148405984</v>
      </c>
      <c r="AA209" s="24" t="n">
        <v>0.7539975489605436</v>
      </c>
      <c r="AB209" s="24" t="n">
        <v>0.7514670888626773</v>
      </c>
      <c r="AD209" s="24" t="n">
        <v>0.736253213476574</v>
      </c>
      <c r="AE209" s="24" t="n">
        <v>0.6990115564597248</v>
      </c>
      <c r="AF209" s="24" t="n">
        <v>0.6433108323431526</v>
      </c>
      <c r="AG209" s="24" t="n">
        <v>0.6231891378173386</v>
      </c>
      <c r="AH209" s="24" t="n">
        <v>0.8108669979860931</v>
      </c>
      <c r="AI209" s="24" t="n">
        <v>0.6471402328343399</v>
      </c>
      <c r="AJ209" s="24" t="n">
        <v>0.7463093688151716</v>
      </c>
      <c r="AL209" s="24" t="n">
        <v>0.7002421129122046</v>
      </c>
      <c r="AM209" s="24" t="n">
        <v>0.6892987192595494</v>
      </c>
      <c r="AN209" s="24" t="n">
        <v>0.6202043306147812</v>
      </c>
      <c r="AO209" s="24" t="n">
        <v>0.6352973850432002</v>
      </c>
      <c r="AP209" s="24" t="n">
        <v>0.8127941513409835</v>
      </c>
      <c r="AQ209" s="24" t="n">
        <v>0.7672068379921877</v>
      </c>
      <c r="AR209" s="24" t="n">
        <v>0.7650438707506604</v>
      </c>
      <c r="AS209" s="24" t="n">
        <v>0.709487103327484</v>
      </c>
      <c r="AU209" s="24" t="n">
        <v>0.6124271626496856</v>
      </c>
      <c r="AV209" s="24" t="n">
        <v>0.8066727737677246</v>
      </c>
      <c r="AW209" s="24" t="n">
        <v>0.7337233158090537</v>
      </c>
      <c r="AX209" s="24" t="n">
        <v>0.6923448358954803</v>
      </c>
    </row>
    <row r="211">
      <c r="B211" s="20" t="inlineStr">
        <is>
          <t>Which of the following do you perceive to be the biggest issues facing prisons at the moment? Please rank your top 3: The number of prison officers</t>
        </is>
      </c>
    </row>
    <row r="212">
      <c r="B212" s="21" t="inlineStr">
        <is>
          <t>BASE: All Respondents</t>
        </is>
      </c>
    </row>
    <row r="213">
      <c r="B213" s="16" t="inlineStr">
        <is>
          <t>Unweighted</t>
        </is>
      </c>
      <c r="C213" s="22" t="n">
        <v>1999</v>
      </c>
      <c r="D213" s="22" t="n">
        <v>936</v>
      </c>
      <c r="E213" s="22" t="n">
        <v>1056</v>
      </c>
      <c r="G213" s="22" t="n">
        <v>282</v>
      </c>
      <c r="H213" s="22" t="n">
        <v>355</v>
      </c>
      <c r="I213" s="22" t="n">
        <v>333</v>
      </c>
      <c r="J213" s="22" t="n">
        <v>313</v>
      </c>
      <c r="K213" s="22" t="n">
        <v>283</v>
      </c>
      <c r="L213" s="22" t="n">
        <v>433</v>
      </c>
      <c r="N213" s="22" t="n">
        <v>103</v>
      </c>
      <c r="O213" s="22" t="n">
        <v>103</v>
      </c>
      <c r="P213" s="22" t="n">
        <v>259</v>
      </c>
      <c r="Q213" s="22" t="n">
        <v>192</v>
      </c>
      <c r="R213" s="22" t="n">
        <v>162</v>
      </c>
      <c r="S213" s="22" t="n">
        <v>220</v>
      </c>
      <c r="T213" s="22" t="n">
        <v>220</v>
      </c>
      <c r="U213" s="22" t="n">
        <v>302</v>
      </c>
      <c r="V213" s="22" t="n">
        <v>270</v>
      </c>
      <c r="W213" s="22" t="n">
        <v>168</v>
      </c>
      <c r="Y213" s="22" t="n">
        <v>568</v>
      </c>
      <c r="Z213" s="22" t="n">
        <v>481</v>
      </c>
      <c r="AA213" s="22" t="n">
        <v>459</v>
      </c>
      <c r="AB213" s="22" t="n">
        <v>474</v>
      </c>
      <c r="AD213" s="22" t="n">
        <v>355</v>
      </c>
      <c r="AE213" s="22" t="n">
        <v>640</v>
      </c>
      <c r="AF213" s="22" t="n">
        <v>155</v>
      </c>
      <c r="AG213" s="22" t="n">
        <v>118</v>
      </c>
      <c r="AH213" s="22" t="n">
        <v>274</v>
      </c>
      <c r="AI213" s="22" t="n">
        <v>42</v>
      </c>
      <c r="AJ213" s="22" t="n">
        <v>415</v>
      </c>
      <c r="AL213" s="22" t="n">
        <v>299</v>
      </c>
      <c r="AM213" s="22" t="n">
        <v>422</v>
      </c>
      <c r="AN213" s="22" t="n">
        <v>182</v>
      </c>
      <c r="AO213" s="22" t="n">
        <v>220</v>
      </c>
      <c r="AP213" s="22" t="n">
        <v>458</v>
      </c>
      <c r="AQ213" s="22" t="n">
        <v>159</v>
      </c>
      <c r="AR213" s="22" t="n">
        <v>174</v>
      </c>
      <c r="AS213" s="22" t="n">
        <v>85</v>
      </c>
      <c r="AU213" s="22" t="n">
        <v>423</v>
      </c>
      <c r="AV213" s="22" t="n">
        <v>543</v>
      </c>
      <c r="AW213" s="22" t="n">
        <v>701</v>
      </c>
      <c r="AX213" s="22" t="n">
        <v>332</v>
      </c>
    </row>
    <row r="214">
      <c r="B214" s="18" t="inlineStr">
        <is>
          <t>Weighted</t>
        </is>
      </c>
      <c r="C214" s="22" t="n">
        <v>1999</v>
      </c>
      <c r="D214" s="22" t="n">
        <v>987</v>
      </c>
      <c r="E214" s="22" t="n">
        <v>1009</v>
      </c>
      <c r="G214" s="22" t="n">
        <v>277</v>
      </c>
      <c r="H214" s="22" t="n">
        <v>341</v>
      </c>
      <c r="I214" s="22" t="n">
        <v>340</v>
      </c>
      <c r="J214" s="22" t="n">
        <v>341</v>
      </c>
      <c r="K214" s="22" t="n">
        <v>282</v>
      </c>
      <c r="L214" s="22" t="n">
        <v>420</v>
      </c>
      <c r="N214" s="22" t="n">
        <v>114</v>
      </c>
      <c r="O214" s="22" t="n">
        <v>91</v>
      </c>
      <c r="P214" s="22" t="n">
        <v>250</v>
      </c>
      <c r="Q214" s="22" t="n">
        <v>182</v>
      </c>
      <c r="R214" s="22" t="n">
        <v>159</v>
      </c>
      <c r="S214" s="22" t="n">
        <v>205</v>
      </c>
      <c r="T214" s="22" t="n">
        <v>205</v>
      </c>
      <c r="U214" s="22" t="n">
        <v>317</v>
      </c>
      <c r="V214" s="22" t="n">
        <v>295</v>
      </c>
      <c r="W214" s="22" t="n">
        <v>182</v>
      </c>
      <c r="Y214" s="22" t="n">
        <v>540</v>
      </c>
      <c r="Z214" s="22" t="n">
        <v>519</v>
      </c>
      <c r="AA214" s="22" t="n">
        <v>440</v>
      </c>
      <c r="AB214" s="22" t="n">
        <v>500</v>
      </c>
      <c r="AD214" s="22" t="n">
        <v>350</v>
      </c>
      <c r="AE214" s="22" t="n">
        <v>639</v>
      </c>
      <c r="AF214" s="22" t="n">
        <v>159</v>
      </c>
      <c r="AG214" s="22" t="n">
        <v>114</v>
      </c>
      <c r="AH214" s="22" t="n">
        <v>280</v>
      </c>
      <c r="AI214" s="22" t="n">
        <v>42</v>
      </c>
      <c r="AJ214" s="22" t="n">
        <v>416</v>
      </c>
      <c r="AL214" s="22" t="n">
        <v>296</v>
      </c>
      <c r="AM214" s="22" t="n">
        <v>417</v>
      </c>
      <c r="AN214" s="22" t="n">
        <v>184</v>
      </c>
      <c r="AO214" s="22" t="n">
        <v>215</v>
      </c>
      <c r="AP214" s="22" t="n">
        <v>465</v>
      </c>
      <c r="AQ214" s="22" t="n">
        <v>157</v>
      </c>
      <c r="AR214" s="22" t="n">
        <v>175</v>
      </c>
      <c r="AS214" s="22" t="n">
        <v>90</v>
      </c>
      <c r="AU214" s="22" t="n">
        <v>421</v>
      </c>
      <c r="AV214" s="22" t="n">
        <v>546</v>
      </c>
      <c r="AW214" s="22" t="n">
        <v>697</v>
      </c>
      <c r="AX214" s="22" t="n">
        <v>335</v>
      </c>
    </row>
    <row r="215">
      <c r="B215" s="23" t="inlineStr">
        <is>
          <t>1</t>
        </is>
      </c>
      <c r="C215" s="24" t="n">
        <v>0.0824222351193927</v>
      </c>
      <c r="D215" s="24" t="n">
        <v>0.08164869059456561</v>
      </c>
      <c r="E215" s="24" t="n">
        <v>0.08342639066091981</v>
      </c>
      <c r="G215" s="24" t="n">
        <v>0.06074203832658801</v>
      </c>
      <c r="H215" s="24" t="n">
        <v>0.07097605428046073</v>
      </c>
      <c r="I215" s="24" t="n">
        <v>0.08406862268117005</v>
      </c>
      <c r="J215" s="24" t="n">
        <v>0.08660027524267899</v>
      </c>
      <c r="K215" s="24" t="n">
        <v>0.09577152663198996</v>
      </c>
      <c r="L215" s="24" t="n">
        <v>0.09232915587493229</v>
      </c>
      <c r="N215" s="24" t="n">
        <v>0.09729620949126032</v>
      </c>
      <c r="O215" s="24" t="n">
        <v>0.07869686152223919</v>
      </c>
      <c r="P215" s="24" t="n">
        <v>0.06304070072573525</v>
      </c>
      <c r="Q215" s="24" t="n">
        <v>0.06699280708634772</v>
      </c>
      <c r="R215" s="24" t="n">
        <v>0.07881578098831235</v>
      </c>
      <c r="S215" s="24" t="n">
        <v>0.09833354710853413</v>
      </c>
      <c r="T215" s="24" t="n">
        <v>0.123357378211066</v>
      </c>
      <c r="U215" s="24" t="n">
        <v>0.06835407834950931</v>
      </c>
      <c r="V215" s="24" t="n">
        <v>0.06372815871910122</v>
      </c>
      <c r="W215" s="24" t="n">
        <v>0.1111803259374441</v>
      </c>
      <c r="Y215" s="24" t="n">
        <v>0.08936774683820042</v>
      </c>
      <c r="Z215" s="24" t="n">
        <v>0.07395798936479961</v>
      </c>
      <c r="AA215" s="24" t="n">
        <v>0.07730815260488147</v>
      </c>
      <c r="AB215" s="24" t="n">
        <v>0.08820736216911783</v>
      </c>
      <c r="AD215" s="24" t="n">
        <v>0.08978869178258832</v>
      </c>
      <c r="AE215" s="24" t="n">
        <v>0.08959635226027185</v>
      </c>
      <c r="AF215" s="24" t="n">
        <v>0.08752075957167847</v>
      </c>
      <c r="AG215" s="24" t="n">
        <v>0.06185499674995568</v>
      </c>
      <c r="AH215" s="24" t="n">
        <v>0.09008527964874374</v>
      </c>
      <c r="AI215" s="24" t="n">
        <v>0.02569193250050652</v>
      </c>
      <c r="AJ215" s="24" t="n">
        <v>0.06954073148842055</v>
      </c>
      <c r="AL215" s="24" t="n">
        <v>0.09312895674384038</v>
      </c>
      <c r="AM215" s="24" t="n">
        <v>0.08518312446355807</v>
      </c>
      <c r="AN215" s="24" t="n">
        <v>0.0653888507280983</v>
      </c>
      <c r="AO215" s="24" t="n">
        <v>0.06135423280590589</v>
      </c>
      <c r="AP215" s="24" t="n">
        <v>0.09346015679875562</v>
      </c>
      <c r="AQ215" s="24" t="n">
        <v>0.06251715295591799</v>
      </c>
      <c r="AR215" s="24" t="n">
        <v>0.09330954559609146</v>
      </c>
      <c r="AS215" s="24" t="n">
        <v>0.07605609230307077</v>
      </c>
      <c r="AU215" s="24" t="n">
        <v>0.07918315308366981</v>
      </c>
      <c r="AV215" s="24" t="n">
        <v>0.08839211180265107</v>
      </c>
      <c r="AW215" s="24" t="n">
        <v>0.08886355548895015</v>
      </c>
      <c r="AX215" s="24" t="n">
        <v>0.06336058766635556</v>
      </c>
    </row>
    <row r="216">
      <c r="B216" s="23" t="inlineStr">
        <is>
          <t>2</t>
        </is>
      </c>
      <c r="C216" s="24" t="n">
        <v>0.1194240752568096</v>
      </c>
      <c r="D216" s="24" t="n">
        <v>0.1367716009127627</v>
      </c>
      <c r="E216" s="24" t="n">
        <v>0.1028129717222875</v>
      </c>
      <c r="G216" s="24" t="n">
        <v>0.1101924337951893</v>
      </c>
      <c r="H216" s="24" t="n">
        <v>0.1361271572400002</v>
      </c>
      <c r="I216" s="24" t="n">
        <v>0.1155531110208118</v>
      </c>
      <c r="J216" s="24" t="n">
        <v>0.08842460790331502</v>
      </c>
      <c r="K216" s="24" t="n">
        <v>0.09500754216076943</v>
      </c>
      <c r="L216" s="24" t="n">
        <v>0.1566230048017132</v>
      </c>
      <c r="N216" s="24" t="n">
        <v>0.06805066413603628</v>
      </c>
      <c r="O216" s="24" t="n">
        <v>0.100068811343292</v>
      </c>
      <c r="P216" s="24" t="n">
        <v>0.0875507746547261</v>
      </c>
      <c r="Q216" s="24" t="n">
        <v>0.1219703230596092</v>
      </c>
      <c r="R216" s="24" t="n">
        <v>0.06482863856195545</v>
      </c>
      <c r="S216" s="24" t="n">
        <v>0.1340496148571769</v>
      </c>
      <c r="T216" s="24" t="n">
        <v>0.1252778748816176</v>
      </c>
      <c r="U216" s="24" t="n">
        <v>0.1453532983545392</v>
      </c>
      <c r="V216" s="24" t="n">
        <v>0.1475117083267776</v>
      </c>
      <c r="W216" s="24" t="n">
        <v>0.1363648907940684</v>
      </c>
      <c r="Y216" s="24" t="n">
        <v>0.1200828530887275</v>
      </c>
      <c r="Z216" s="24" t="n">
        <v>0.1315281318468473</v>
      </c>
      <c r="AA216" s="24" t="n">
        <v>0.1110369940695776</v>
      </c>
      <c r="AB216" s="24" t="n">
        <v>0.1135292159026432</v>
      </c>
      <c r="AD216" s="24" t="n">
        <v>0.1216856782429297</v>
      </c>
      <c r="AE216" s="24" t="n">
        <v>0.1199496669343893</v>
      </c>
      <c r="AF216" s="24" t="n">
        <v>0.1857112549289659</v>
      </c>
      <c r="AG216" s="24" t="n">
        <v>0.1194670821275496</v>
      </c>
      <c r="AH216" s="24" t="n">
        <v>0.08000504892666764</v>
      </c>
      <c r="AI216" s="24" t="n">
        <v>0.07560685578433249</v>
      </c>
      <c r="AJ216" s="24" t="n">
        <v>0.1223962448139234</v>
      </c>
      <c r="AL216" s="24" t="n">
        <v>0.1304596033990017</v>
      </c>
      <c r="AM216" s="24" t="n">
        <v>0.1259273669402685</v>
      </c>
      <c r="AN216" s="24" t="n">
        <v>0.1341632872557302</v>
      </c>
      <c r="AO216" s="24" t="n">
        <v>0.1417460470989571</v>
      </c>
      <c r="AP216" s="24" t="n">
        <v>0.1036418581505903</v>
      </c>
      <c r="AQ216" s="24" t="n">
        <v>0.1235176606592293</v>
      </c>
      <c r="AR216" s="24" t="n">
        <v>0.1122663233657508</v>
      </c>
      <c r="AS216" s="24" t="n">
        <v>0.0581271940994878</v>
      </c>
      <c r="AU216" s="24" t="n">
        <v>0.1096141037040218</v>
      </c>
      <c r="AV216" s="24" t="n">
        <v>0.1432650973842311</v>
      </c>
      <c r="AW216" s="24" t="n">
        <v>0.1063420667791333</v>
      </c>
      <c r="AX216" s="24" t="n">
        <v>0.1200937211877978</v>
      </c>
    </row>
    <row r="217">
      <c r="B217" s="23" t="inlineStr">
        <is>
          <t>3</t>
        </is>
      </c>
      <c r="C217" s="24" t="n">
        <v>0.1393126755949046</v>
      </c>
      <c r="D217" s="24" t="n">
        <v>0.1484031332336826</v>
      </c>
      <c r="E217" s="24" t="n">
        <v>0.1303883802513736</v>
      </c>
      <c r="G217" s="24" t="n">
        <v>0.05847975031628286</v>
      </c>
      <c r="H217" s="24" t="n">
        <v>0.1219730932052732</v>
      </c>
      <c r="I217" s="24" t="n">
        <v>0.1380926763108454</v>
      </c>
      <c r="J217" s="24" t="n">
        <v>0.1598554974166773</v>
      </c>
      <c r="K217" s="24" t="n">
        <v>0.1583714107619996</v>
      </c>
      <c r="L217" s="24" t="n">
        <v>0.1782101373497967</v>
      </c>
      <c r="N217" s="24" t="n">
        <v>0.06454788763105888</v>
      </c>
      <c r="O217" s="24" t="n">
        <v>0.1555139693417369</v>
      </c>
      <c r="P217" s="24" t="n">
        <v>0.17244261555968</v>
      </c>
      <c r="Q217" s="24" t="n">
        <v>0.1866694301328474</v>
      </c>
      <c r="R217" s="24" t="n">
        <v>0.1503594369911013</v>
      </c>
      <c r="S217" s="24" t="n">
        <v>0.1247607332502999</v>
      </c>
      <c r="T217" s="24" t="n">
        <v>0.1496801727720838</v>
      </c>
      <c r="U217" s="24" t="n">
        <v>0.1105314913982407</v>
      </c>
      <c r="V217" s="24" t="n">
        <v>0.1525394808779287</v>
      </c>
      <c r="W217" s="24" t="n">
        <v>0.1087648145588939</v>
      </c>
      <c r="Y217" s="24" t="n">
        <v>0.1491362374167369</v>
      </c>
      <c r="Z217" s="24" t="n">
        <v>0.1305056246500495</v>
      </c>
      <c r="AA217" s="24" t="n">
        <v>0.1460010080256247</v>
      </c>
      <c r="AB217" s="24" t="n">
        <v>0.1319592151690515</v>
      </c>
      <c r="AD217" s="24" t="n">
        <v>0.1559155551301405</v>
      </c>
      <c r="AE217" s="24" t="n">
        <v>0.1413234009501422</v>
      </c>
      <c r="AF217" s="24" t="n">
        <v>0.1515948703319867</v>
      </c>
      <c r="AG217" s="24" t="n">
        <v>0.116966494815171</v>
      </c>
      <c r="AH217" s="24" t="n">
        <v>0.1535223712190961</v>
      </c>
      <c r="AI217" s="24" t="n">
        <v>0.0935742222132029</v>
      </c>
      <c r="AJ217" s="24" t="n">
        <v>0.1188110132605156</v>
      </c>
      <c r="AL217" s="24" t="n">
        <v>0.1560782565746054</v>
      </c>
      <c r="AM217" s="24" t="n">
        <v>0.1203066019139031</v>
      </c>
      <c r="AN217" s="24" t="n">
        <v>0.1569047998087206</v>
      </c>
      <c r="AO217" s="24" t="n">
        <v>0.1043375793445776</v>
      </c>
      <c r="AP217" s="24" t="n">
        <v>0.1430640758155737</v>
      </c>
      <c r="AQ217" s="24" t="n">
        <v>0.1604543036913387</v>
      </c>
      <c r="AR217" s="24" t="n">
        <v>0.1712452408835524</v>
      </c>
      <c r="AS217" s="24" t="n">
        <v>0.1014113984394149</v>
      </c>
      <c r="AU217" s="24" t="n">
        <v>0.1368273289126572</v>
      </c>
      <c r="AV217" s="24" t="n">
        <v>0.1541727069587055</v>
      </c>
      <c r="AW217" s="24" t="n">
        <v>0.1435039799403427</v>
      </c>
      <c r="AX217" s="24" t="n">
        <v>0.1094825345565083</v>
      </c>
    </row>
    <row r="218">
      <c r="B218" s="23" t="inlineStr">
        <is>
          <t>Not Selected</t>
        </is>
      </c>
      <c r="C218" s="24" t="n">
        <v>0.6588410140288932</v>
      </c>
      <c r="D218" s="24" t="n">
        <v>0.6331765752589891</v>
      </c>
      <c r="E218" s="24" t="n">
        <v>0.6833722573654191</v>
      </c>
      <c r="G218" s="24" t="n">
        <v>0.7705857775619399</v>
      </c>
      <c r="H218" s="24" t="n">
        <v>0.6709236952742659</v>
      </c>
      <c r="I218" s="24" t="n">
        <v>0.6622855899871728</v>
      </c>
      <c r="J218" s="24" t="n">
        <v>0.6651196194373287</v>
      </c>
      <c r="K218" s="24" t="n">
        <v>0.6508495204452408</v>
      </c>
      <c r="L218" s="24" t="n">
        <v>0.5728377019735577</v>
      </c>
      <c r="N218" s="24" t="n">
        <v>0.7701052387416445</v>
      </c>
      <c r="O218" s="24" t="n">
        <v>0.6657203577927319</v>
      </c>
      <c r="P218" s="24" t="n">
        <v>0.6769659090598585</v>
      </c>
      <c r="Q218" s="24" t="n">
        <v>0.6243674397211957</v>
      </c>
      <c r="R218" s="24" t="n">
        <v>0.7059961434586308</v>
      </c>
      <c r="S218" s="24" t="n">
        <v>0.6428561047839891</v>
      </c>
      <c r="T218" s="24" t="n">
        <v>0.6016845741352326</v>
      </c>
      <c r="U218" s="24" t="n">
        <v>0.6757611318977107</v>
      </c>
      <c r="V218" s="24" t="n">
        <v>0.6362206520761924</v>
      </c>
      <c r="W218" s="24" t="n">
        <v>0.6436899687095935</v>
      </c>
      <c r="Y218" s="24" t="n">
        <v>0.6414131626563351</v>
      </c>
      <c r="Z218" s="24" t="n">
        <v>0.6640082541383037</v>
      </c>
      <c r="AA218" s="24" t="n">
        <v>0.6656538452999161</v>
      </c>
      <c r="AB218" s="24" t="n">
        <v>0.6663042067591874</v>
      </c>
      <c r="AD218" s="24" t="n">
        <v>0.6326100748443414</v>
      </c>
      <c r="AE218" s="24" t="n">
        <v>0.6491305798551967</v>
      </c>
      <c r="AF218" s="24" t="n">
        <v>0.5751731151673689</v>
      </c>
      <c r="AG218" s="24" t="n">
        <v>0.7017114263073234</v>
      </c>
      <c r="AH218" s="24" t="n">
        <v>0.6763873002054923</v>
      </c>
      <c r="AI218" s="24" t="n">
        <v>0.8051269895019582</v>
      </c>
      <c r="AJ218" s="24" t="n">
        <v>0.6892520104371405</v>
      </c>
      <c r="AL218" s="24" t="n">
        <v>0.6203331832825522</v>
      </c>
      <c r="AM218" s="24" t="n">
        <v>0.6685829066822702</v>
      </c>
      <c r="AN218" s="24" t="n">
        <v>0.6435430622074512</v>
      </c>
      <c r="AO218" s="24" t="n">
        <v>0.6925621407505594</v>
      </c>
      <c r="AP218" s="24" t="n">
        <v>0.6598339092350805</v>
      </c>
      <c r="AQ218" s="24" t="n">
        <v>0.653510882693514</v>
      </c>
      <c r="AR218" s="24" t="n">
        <v>0.6231788901546055</v>
      </c>
      <c r="AS218" s="24" t="n">
        <v>0.7644053151580266</v>
      </c>
      <c r="AU218" s="24" t="n">
        <v>0.6743754142996512</v>
      </c>
      <c r="AV218" s="24" t="n">
        <v>0.6141700838544122</v>
      </c>
      <c r="AW218" s="24" t="n">
        <v>0.6612903977915739</v>
      </c>
      <c r="AX218" s="24" t="n">
        <v>0.7070631565893382</v>
      </c>
    </row>
    <row r="220">
      <c r="B220" s="20" t="inlineStr">
        <is>
          <t>Which of the following do you perceive to be the biggest issues facing prisons at the moment? Please rank your top 3: Not enough prisons</t>
        </is>
      </c>
    </row>
    <row r="221">
      <c r="B221" s="21" t="inlineStr">
        <is>
          <t>BASE: All Respondents</t>
        </is>
      </c>
    </row>
    <row r="222">
      <c r="B222" s="16" t="inlineStr">
        <is>
          <t>Unweighted</t>
        </is>
      </c>
      <c r="C222" s="22" t="n">
        <v>1999</v>
      </c>
      <c r="D222" s="22" t="n">
        <v>936</v>
      </c>
      <c r="E222" s="22" t="n">
        <v>1056</v>
      </c>
      <c r="G222" s="22" t="n">
        <v>282</v>
      </c>
      <c r="H222" s="22" t="n">
        <v>355</v>
      </c>
      <c r="I222" s="22" t="n">
        <v>333</v>
      </c>
      <c r="J222" s="22" t="n">
        <v>313</v>
      </c>
      <c r="K222" s="22" t="n">
        <v>283</v>
      </c>
      <c r="L222" s="22" t="n">
        <v>433</v>
      </c>
      <c r="N222" s="22" t="n">
        <v>103</v>
      </c>
      <c r="O222" s="22" t="n">
        <v>103</v>
      </c>
      <c r="P222" s="22" t="n">
        <v>259</v>
      </c>
      <c r="Q222" s="22" t="n">
        <v>192</v>
      </c>
      <c r="R222" s="22" t="n">
        <v>162</v>
      </c>
      <c r="S222" s="22" t="n">
        <v>220</v>
      </c>
      <c r="T222" s="22" t="n">
        <v>220</v>
      </c>
      <c r="U222" s="22" t="n">
        <v>302</v>
      </c>
      <c r="V222" s="22" t="n">
        <v>270</v>
      </c>
      <c r="W222" s="22" t="n">
        <v>168</v>
      </c>
      <c r="Y222" s="22" t="n">
        <v>568</v>
      </c>
      <c r="Z222" s="22" t="n">
        <v>481</v>
      </c>
      <c r="AA222" s="22" t="n">
        <v>459</v>
      </c>
      <c r="AB222" s="22" t="n">
        <v>474</v>
      </c>
      <c r="AD222" s="22" t="n">
        <v>355</v>
      </c>
      <c r="AE222" s="22" t="n">
        <v>640</v>
      </c>
      <c r="AF222" s="22" t="n">
        <v>155</v>
      </c>
      <c r="AG222" s="22" t="n">
        <v>118</v>
      </c>
      <c r="AH222" s="22" t="n">
        <v>274</v>
      </c>
      <c r="AI222" s="22" t="n">
        <v>42</v>
      </c>
      <c r="AJ222" s="22" t="n">
        <v>415</v>
      </c>
      <c r="AL222" s="22" t="n">
        <v>299</v>
      </c>
      <c r="AM222" s="22" t="n">
        <v>422</v>
      </c>
      <c r="AN222" s="22" t="n">
        <v>182</v>
      </c>
      <c r="AO222" s="22" t="n">
        <v>220</v>
      </c>
      <c r="AP222" s="22" t="n">
        <v>458</v>
      </c>
      <c r="AQ222" s="22" t="n">
        <v>159</v>
      </c>
      <c r="AR222" s="22" t="n">
        <v>174</v>
      </c>
      <c r="AS222" s="22" t="n">
        <v>85</v>
      </c>
      <c r="AU222" s="22" t="n">
        <v>423</v>
      </c>
      <c r="AV222" s="22" t="n">
        <v>543</v>
      </c>
      <c r="AW222" s="22" t="n">
        <v>701</v>
      </c>
      <c r="AX222" s="22" t="n">
        <v>332</v>
      </c>
    </row>
    <row r="223">
      <c r="B223" s="18" t="inlineStr">
        <is>
          <t>Weighted</t>
        </is>
      </c>
      <c r="C223" s="22" t="n">
        <v>1999</v>
      </c>
      <c r="D223" s="22" t="n">
        <v>987</v>
      </c>
      <c r="E223" s="22" t="n">
        <v>1009</v>
      </c>
      <c r="G223" s="22" t="n">
        <v>277</v>
      </c>
      <c r="H223" s="22" t="n">
        <v>341</v>
      </c>
      <c r="I223" s="22" t="n">
        <v>340</v>
      </c>
      <c r="J223" s="22" t="n">
        <v>341</v>
      </c>
      <c r="K223" s="22" t="n">
        <v>282</v>
      </c>
      <c r="L223" s="22" t="n">
        <v>420</v>
      </c>
      <c r="N223" s="22" t="n">
        <v>114</v>
      </c>
      <c r="O223" s="22" t="n">
        <v>91</v>
      </c>
      <c r="P223" s="22" t="n">
        <v>250</v>
      </c>
      <c r="Q223" s="22" t="n">
        <v>182</v>
      </c>
      <c r="R223" s="22" t="n">
        <v>159</v>
      </c>
      <c r="S223" s="22" t="n">
        <v>205</v>
      </c>
      <c r="T223" s="22" t="n">
        <v>205</v>
      </c>
      <c r="U223" s="22" t="n">
        <v>317</v>
      </c>
      <c r="V223" s="22" t="n">
        <v>295</v>
      </c>
      <c r="W223" s="22" t="n">
        <v>182</v>
      </c>
      <c r="Y223" s="22" t="n">
        <v>540</v>
      </c>
      <c r="Z223" s="22" t="n">
        <v>519</v>
      </c>
      <c r="AA223" s="22" t="n">
        <v>440</v>
      </c>
      <c r="AB223" s="22" t="n">
        <v>500</v>
      </c>
      <c r="AD223" s="22" t="n">
        <v>350</v>
      </c>
      <c r="AE223" s="22" t="n">
        <v>639</v>
      </c>
      <c r="AF223" s="22" t="n">
        <v>159</v>
      </c>
      <c r="AG223" s="22" t="n">
        <v>114</v>
      </c>
      <c r="AH223" s="22" t="n">
        <v>280</v>
      </c>
      <c r="AI223" s="22" t="n">
        <v>42</v>
      </c>
      <c r="AJ223" s="22" t="n">
        <v>416</v>
      </c>
      <c r="AL223" s="22" t="n">
        <v>296</v>
      </c>
      <c r="AM223" s="22" t="n">
        <v>417</v>
      </c>
      <c r="AN223" s="22" t="n">
        <v>184</v>
      </c>
      <c r="AO223" s="22" t="n">
        <v>215</v>
      </c>
      <c r="AP223" s="22" t="n">
        <v>465</v>
      </c>
      <c r="AQ223" s="22" t="n">
        <v>157</v>
      </c>
      <c r="AR223" s="22" t="n">
        <v>175</v>
      </c>
      <c r="AS223" s="22" t="n">
        <v>90</v>
      </c>
      <c r="AU223" s="22" t="n">
        <v>421</v>
      </c>
      <c r="AV223" s="22" t="n">
        <v>546</v>
      </c>
      <c r="AW223" s="22" t="n">
        <v>697</v>
      </c>
      <c r="AX223" s="22" t="n">
        <v>335</v>
      </c>
    </row>
    <row r="224">
      <c r="B224" s="23" t="inlineStr">
        <is>
          <t>1</t>
        </is>
      </c>
      <c r="C224" s="24" t="n">
        <v>0.2230513517123123</v>
      </c>
      <c r="D224" s="24" t="n">
        <v>0.2380689067002169</v>
      </c>
      <c r="E224" s="24" t="n">
        <v>0.2081077937819339</v>
      </c>
      <c r="G224" s="24" t="n">
        <v>0.1841908833309432</v>
      </c>
      <c r="H224" s="24" t="n">
        <v>0.1260032269155451</v>
      </c>
      <c r="I224" s="24" t="n">
        <v>0.1654841538810343</v>
      </c>
      <c r="J224" s="24" t="n">
        <v>0.1971108567303408</v>
      </c>
      <c r="K224" s="24" t="n">
        <v>0.284661561301558</v>
      </c>
      <c r="L224" s="24" t="n">
        <v>0.3538184766057535</v>
      </c>
      <c r="N224" s="24" t="n">
        <v>0.2100308834789726</v>
      </c>
      <c r="O224" s="24" t="n">
        <v>0.1874786247817801</v>
      </c>
      <c r="P224" s="24" t="n">
        <v>0.220863562467833</v>
      </c>
      <c r="Q224" s="24" t="n">
        <v>0.2134142546026281</v>
      </c>
      <c r="R224" s="24" t="n">
        <v>0.1678475120071194</v>
      </c>
      <c r="S224" s="24" t="n">
        <v>0.2551058160088679</v>
      </c>
      <c r="T224" s="24" t="n">
        <v>0.2420954322355841</v>
      </c>
      <c r="U224" s="24" t="n">
        <v>0.2286958953020654</v>
      </c>
      <c r="V224" s="24" t="n">
        <v>0.2628308125335737</v>
      </c>
      <c r="W224" s="24" t="n">
        <v>0.1779540120392793</v>
      </c>
      <c r="Y224" s="24" t="n">
        <v>0.2050022544846432</v>
      </c>
      <c r="Z224" s="24" t="n">
        <v>0.2750415459968621</v>
      </c>
      <c r="AA224" s="24" t="n">
        <v>0.2022614327316284</v>
      </c>
      <c r="AB224" s="24" t="n">
        <v>0.2068736837538339</v>
      </c>
      <c r="AD224" s="24" t="n">
        <v>0.3027961344131546</v>
      </c>
      <c r="AE224" s="24" t="n">
        <v>0.2016732453817453</v>
      </c>
      <c r="AF224" s="24" t="n">
        <v>0.2177340011208195</v>
      </c>
      <c r="AG224" s="24" t="n">
        <v>0.1630576907336569</v>
      </c>
      <c r="AH224" s="24" t="n">
        <v>0.2524530010013432</v>
      </c>
      <c r="AI224" s="24" t="n">
        <v>0.1607916046929458</v>
      </c>
      <c r="AJ224" s="24" t="n">
        <v>0.1938880311239037</v>
      </c>
      <c r="AL224" s="24" t="n">
        <v>0.3051270737830562</v>
      </c>
      <c r="AM224" s="24" t="n">
        <v>0.1705911683036598</v>
      </c>
      <c r="AN224" s="24" t="n">
        <v>0.2184147452433409</v>
      </c>
      <c r="AO224" s="24" t="n">
        <v>0.1865778993564512</v>
      </c>
      <c r="AP224" s="24" t="n">
        <v>0.2557691103767711</v>
      </c>
      <c r="AQ224" s="24" t="n">
        <v>0.1518775974808971</v>
      </c>
      <c r="AR224" s="24" t="n">
        <v>0.2446866962856513</v>
      </c>
      <c r="AS224" s="24" t="n">
        <v>0.2059841341502426</v>
      </c>
      <c r="AU224" s="24" t="n">
        <v>0.1491380521004972</v>
      </c>
      <c r="AV224" s="24" t="n">
        <v>0.3568440276172826</v>
      </c>
      <c r="AW224" s="24" t="n">
        <v>0.1890000632214576</v>
      </c>
      <c r="AX224" s="24" t="n">
        <v>0.1686547672703748</v>
      </c>
    </row>
    <row r="225">
      <c r="B225" s="23" t="inlineStr">
        <is>
          <t>2</t>
        </is>
      </c>
      <c r="C225" s="24" t="n">
        <v>0.1472898408629486</v>
      </c>
      <c r="D225" s="24" t="n">
        <v>0.1455647955189874</v>
      </c>
      <c r="E225" s="24" t="n">
        <v>0.1489994776146631</v>
      </c>
      <c r="G225" s="24" t="n">
        <v>0.167058373844987</v>
      </c>
      <c r="H225" s="24" t="n">
        <v>0.106047160806108</v>
      </c>
      <c r="I225" s="24" t="n">
        <v>0.1331622283069502</v>
      </c>
      <c r="J225" s="24" t="n">
        <v>0.1528326400278665</v>
      </c>
      <c r="K225" s="24" t="n">
        <v>0.1788886368524183</v>
      </c>
      <c r="L225" s="24" t="n">
        <v>0.1534932005462922</v>
      </c>
      <c r="N225" s="24" t="n">
        <v>0.1796009700926042</v>
      </c>
      <c r="O225" s="24" t="n">
        <v>0.1335845407467465</v>
      </c>
      <c r="P225" s="24" t="n">
        <v>0.1636719277563561</v>
      </c>
      <c r="Q225" s="24" t="n">
        <v>0.2112010168341862</v>
      </c>
      <c r="R225" s="24" t="n">
        <v>0.1661219012309248</v>
      </c>
      <c r="S225" s="24" t="n">
        <v>0.1032049252757598</v>
      </c>
      <c r="T225" s="24" t="n">
        <v>0.1446622102142206</v>
      </c>
      <c r="U225" s="24" t="n">
        <v>0.1202029779462823</v>
      </c>
      <c r="V225" s="24" t="n">
        <v>0.1234415899872565</v>
      </c>
      <c r="W225" s="24" t="n">
        <v>0.1695711657373332</v>
      </c>
      <c r="Y225" s="24" t="n">
        <v>0.1252824077691047</v>
      </c>
      <c r="Z225" s="24" t="n">
        <v>0.1301148265889319</v>
      </c>
      <c r="AA225" s="24" t="n">
        <v>0.1710050857090937</v>
      </c>
      <c r="AB225" s="24" t="n">
        <v>0.1680161179561217</v>
      </c>
      <c r="AD225" s="24" t="n">
        <v>0.1137281267182907</v>
      </c>
      <c r="AE225" s="24" t="n">
        <v>0.1346120527504451</v>
      </c>
      <c r="AF225" s="24" t="n">
        <v>0.1602833420949228</v>
      </c>
      <c r="AG225" s="24" t="n">
        <v>0.1790450109375177</v>
      </c>
      <c r="AH225" s="24" t="n">
        <v>0.1973757893710304</v>
      </c>
      <c r="AI225" s="24" t="n">
        <v>0.2130153080654379</v>
      </c>
      <c r="AJ225" s="24" t="n">
        <v>0.1409027108376199</v>
      </c>
      <c r="AL225" s="24" t="n">
        <v>0.1276198323847917</v>
      </c>
      <c r="AM225" s="24" t="n">
        <v>0.130774267299437</v>
      </c>
      <c r="AN225" s="24" t="n">
        <v>0.1304767201239821</v>
      </c>
      <c r="AO225" s="24" t="n">
        <v>0.1300349885075693</v>
      </c>
      <c r="AP225" s="24" t="n">
        <v>0.176913868997411</v>
      </c>
      <c r="AQ225" s="24" t="n">
        <v>0.1486628475135829</v>
      </c>
      <c r="AR225" s="24" t="n">
        <v>0.1725338347800185</v>
      </c>
      <c r="AS225" s="24" t="n">
        <v>0.1594091794279979</v>
      </c>
      <c r="AU225" s="24" t="n">
        <v>0.1259853514956156</v>
      </c>
      <c r="AV225" s="24" t="n">
        <v>0.1405267435112228</v>
      </c>
      <c r="AW225" s="24" t="n">
        <v>0.1720417435954505</v>
      </c>
      <c r="AX225" s="24" t="n">
        <v>0.1336361890167367</v>
      </c>
    </row>
    <row r="226">
      <c r="B226" s="23" t="inlineStr">
        <is>
          <t>3</t>
        </is>
      </c>
      <c r="C226" s="24" t="n">
        <v>0.09550399087406702</v>
      </c>
      <c r="D226" s="24" t="n">
        <v>0.09246038727685227</v>
      </c>
      <c r="E226" s="24" t="n">
        <v>0.09796718814953714</v>
      </c>
      <c r="G226" s="24" t="n">
        <v>0.06265193804608112</v>
      </c>
      <c r="H226" s="24" t="n">
        <v>0.08264624577057147</v>
      </c>
      <c r="I226" s="24" t="n">
        <v>0.1077024439985105</v>
      </c>
      <c r="J226" s="24" t="n">
        <v>0.1004708260485828</v>
      </c>
      <c r="K226" s="24" t="n">
        <v>0.08642095173863926</v>
      </c>
      <c r="L226" s="24" t="n">
        <v>0.1198022842906421</v>
      </c>
      <c r="N226" s="24" t="n">
        <v>0.144018610561215</v>
      </c>
      <c r="O226" s="24" t="n">
        <v>0.1099833084637267</v>
      </c>
      <c r="P226" s="24" t="n">
        <v>0.06264362498538351</v>
      </c>
      <c r="Q226" s="24" t="n">
        <v>0.1188449523943051</v>
      </c>
      <c r="R226" s="24" t="n">
        <v>0.08590826402244744</v>
      </c>
      <c r="S226" s="24" t="n">
        <v>0.07301306894148557</v>
      </c>
      <c r="T226" s="24" t="n">
        <v>0.1050761877969863</v>
      </c>
      <c r="U226" s="24" t="n">
        <v>0.06802987549587174</v>
      </c>
      <c r="V226" s="24" t="n">
        <v>0.09884201069952149</v>
      </c>
      <c r="W226" s="24" t="n">
        <v>0.145198261581496</v>
      </c>
      <c r="Y226" s="24" t="n">
        <v>0.08698172839329493</v>
      </c>
      <c r="Z226" s="24" t="n">
        <v>0.09935325907824655</v>
      </c>
      <c r="AA226" s="24" t="n">
        <v>0.09744748439205765</v>
      </c>
      <c r="AB226" s="24" t="n">
        <v>0.09900221966153087</v>
      </c>
      <c r="AD226" s="24" t="n">
        <v>0.1067655064907117</v>
      </c>
      <c r="AE226" s="24" t="n">
        <v>0.07930890143634141</v>
      </c>
      <c r="AF226" s="24" t="n">
        <v>0.09493120364835241</v>
      </c>
      <c r="AG226" s="24" t="n">
        <v>0.06158589515835861</v>
      </c>
      <c r="AH226" s="24" t="n">
        <v>0.1225740413132121</v>
      </c>
      <c r="AI226" s="24" t="n">
        <v>0.09381765693853134</v>
      </c>
      <c r="AJ226" s="24" t="n">
        <v>0.1024025132490127</v>
      </c>
      <c r="AL226" s="24" t="n">
        <v>0.06556522171290829</v>
      </c>
      <c r="AM226" s="24" t="n">
        <v>0.07104895912453153</v>
      </c>
      <c r="AN226" s="24" t="n">
        <v>0.08024418313248757</v>
      </c>
      <c r="AO226" s="24" t="n">
        <v>0.05859341338924538</v>
      </c>
      <c r="AP226" s="24" t="n">
        <v>0.1490536930960995</v>
      </c>
      <c r="AQ226" s="24" t="n">
        <v>0.1011722120851405</v>
      </c>
      <c r="AR226" s="24" t="n">
        <v>0.08953543387924097</v>
      </c>
      <c r="AS226" s="24" t="n">
        <v>0.1514133809342305</v>
      </c>
      <c r="AU226" s="24" t="n">
        <v>0.06757395573898405</v>
      </c>
      <c r="AV226" s="24" t="n">
        <v>0.12556748081315</v>
      </c>
      <c r="AW226" s="24" t="n">
        <v>0.09349287318261641</v>
      </c>
      <c r="AX226" s="24" t="n">
        <v>0.0857925359658885</v>
      </c>
    </row>
    <row r="227">
      <c r="B227" s="23" t="inlineStr">
        <is>
          <t>Not Selected</t>
        </is>
      </c>
      <c r="C227" s="24" t="n">
        <v>0.534154816550672</v>
      </c>
      <c r="D227" s="24" t="n">
        <v>0.5239059105039434</v>
      </c>
      <c r="E227" s="24" t="n">
        <v>0.5449255404538659</v>
      </c>
      <c r="G227" s="24" t="n">
        <v>0.5860988047779887</v>
      </c>
      <c r="H227" s="24" t="n">
        <v>0.6853033665077753</v>
      </c>
      <c r="I227" s="24" t="n">
        <v>0.5936511738135049</v>
      </c>
      <c r="J227" s="24" t="n">
        <v>0.5495856771932099</v>
      </c>
      <c r="K227" s="24" t="n">
        <v>0.4500288501073844</v>
      </c>
      <c r="L227" s="24" t="n">
        <v>0.3728860385573122</v>
      </c>
      <c r="N227" s="24" t="n">
        <v>0.466349535867208</v>
      </c>
      <c r="O227" s="24" t="n">
        <v>0.5689535260077468</v>
      </c>
      <c r="P227" s="24" t="n">
        <v>0.5528208847904273</v>
      </c>
      <c r="Q227" s="24" t="n">
        <v>0.4565397761688808</v>
      </c>
      <c r="R227" s="24" t="n">
        <v>0.5801223227395084</v>
      </c>
      <c r="S227" s="24" t="n">
        <v>0.5686761897738867</v>
      </c>
      <c r="T227" s="24" t="n">
        <v>0.5081661697532092</v>
      </c>
      <c r="U227" s="24" t="n">
        <v>0.5830712512557804</v>
      </c>
      <c r="V227" s="24" t="n">
        <v>0.5148855867796484</v>
      </c>
      <c r="W227" s="24" t="n">
        <v>0.5072765606418914</v>
      </c>
      <c r="Y227" s="24" t="n">
        <v>0.5827336093529571</v>
      </c>
      <c r="Z227" s="24" t="n">
        <v>0.4954903683359594</v>
      </c>
      <c r="AA227" s="24" t="n">
        <v>0.5292859971672201</v>
      </c>
      <c r="AB227" s="24" t="n">
        <v>0.5261079786285137</v>
      </c>
      <c r="AD227" s="24" t="n">
        <v>0.476710232377843</v>
      </c>
      <c r="AE227" s="24" t="n">
        <v>0.5844058004314682</v>
      </c>
      <c r="AF227" s="24" t="n">
        <v>0.5270514531359053</v>
      </c>
      <c r="AG227" s="24" t="n">
        <v>0.5963114031704666</v>
      </c>
      <c r="AH227" s="24" t="n">
        <v>0.4275971683144142</v>
      </c>
      <c r="AI227" s="24" t="n">
        <v>0.5323754303030852</v>
      </c>
      <c r="AJ227" s="24" t="n">
        <v>0.5628067447894638</v>
      </c>
      <c r="AL227" s="24" t="n">
        <v>0.5016878721192437</v>
      </c>
      <c r="AM227" s="24" t="n">
        <v>0.6275856052723716</v>
      </c>
      <c r="AN227" s="24" t="n">
        <v>0.5708643515001897</v>
      </c>
      <c r="AO227" s="24" t="n">
        <v>0.6247936987467343</v>
      </c>
      <c r="AP227" s="24" t="n">
        <v>0.4182633275297184</v>
      </c>
      <c r="AQ227" s="24" t="n">
        <v>0.5982873429203796</v>
      </c>
      <c r="AR227" s="24" t="n">
        <v>0.4932440350550893</v>
      </c>
      <c r="AS227" s="24" t="n">
        <v>0.4831933054875289</v>
      </c>
      <c r="AU227" s="24" t="n">
        <v>0.6573026406649032</v>
      </c>
      <c r="AV227" s="24" t="n">
        <v>0.3770617480583446</v>
      </c>
      <c r="AW227" s="24" t="n">
        <v>0.5454653200004754</v>
      </c>
      <c r="AX227" s="24" t="n">
        <v>0.6119165077470001</v>
      </c>
    </row>
    <row r="229">
      <c r="B229" s="20" t="inlineStr">
        <is>
          <t>Which of the following do you perceive to be the biggest issues facing prisons at the moment? Please rank your top 3: Too many prisons</t>
        </is>
      </c>
    </row>
    <row r="230">
      <c r="B230" s="21" t="inlineStr">
        <is>
          <t>BASE: All Respondents</t>
        </is>
      </c>
    </row>
    <row r="231">
      <c r="B231" s="16" t="inlineStr">
        <is>
          <t>Unweighted</t>
        </is>
      </c>
      <c r="C231" s="22" t="n">
        <v>1999</v>
      </c>
      <c r="D231" s="22" t="n">
        <v>936</v>
      </c>
      <c r="E231" s="22" t="n">
        <v>1056</v>
      </c>
      <c r="G231" s="22" t="n">
        <v>282</v>
      </c>
      <c r="H231" s="22" t="n">
        <v>355</v>
      </c>
      <c r="I231" s="22" t="n">
        <v>333</v>
      </c>
      <c r="J231" s="22" t="n">
        <v>313</v>
      </c>
      <c r="K231" s="22" t="n">
        <v>283</v>
      </c>
      <c r="L231" s="22" t="n">
        <v>433</v>
      </c>
      <c r="N231" s="22" t="n">
        <v>103</v>
      </c>
      <c r="O231" s="22" t="n">
        <v>103</v>
      </c>
      <c r="P231" s="22" t="n">
        <v>259</v>
      </c>
      <c r="Q231" s="22" t="n">
        <v>192</v>
      </c>
      <c r="R231" s="22" t="n">
        <v>162</v>
      </c>
      <c r="S231" s="22" t="n">
        <v>220</v>
      </c>
      <c r="T231" s="22" t="n">
        <v>220</v>
      </c>
      <c r="U231" s="22" t="n">
        <v>302</v>
      </c>
      <c r="V231" s="22" t="n">
        <v>270</v>
      </c>
      <c r="W231" s="22" t="n">
        <v>168</v>
      </c>
      <c r="Y231" s="22" t="n">
        <v>568</v>
      </c>
      <c r="Z231" s="22" t="n">
        <v>481</v>
      </c>
      <c r="AA231" s="22" t="n">
        <v>459</v>
      </c>
      <c r="AB231" s="22" t="n">
        <v>474</v>
      </c>
      <c r="AD231" s="22" t="n">
        <v>355</v>
      </c>
      <c r="AE231" s="22" t="n">
        <v>640</v>
      </c>
      <c r="AF231" s="22" t="n">
        <v>155</v>
      </c>
      <c r="AG231" s="22" t="n">
        <v>118</v>
      </c>
      <c r="AH231" s="22" t="n">
        <v>274</v>
      </c>
      <c r="AI231" s="22" t="n">
        <v>42</v>
      </c>
      <c r="AJ231" s="22" t="n">
        <v>415</v>
      </c>
      <c r="AL231" s="22" t="n">
        <v>299</v>
      </c>
      <c r="AM231" s="22" t="n">
        <v>422</v>
      </c>
      <c r="AN231" s="22" t="n">
        <v>182</v>
      </c>
      <c r="AO231" s="22" t="n">
        <v>220</v>
      </c>
      <c r="AP231" s="22" t="n">
        <v>458</v>
      </c>
      <c r="AQ231" s="22" t="n">
        <v>159</v>
      </c>
      <c r="AR231" s="22" t="n">
        <v>174</v>
      </c>
      <c r="AS231" s="22" t="n">
        <v>85</v>
      </c>
      <c r="AU231" s="22" t="n">
        <v>423</v>
      </c>
      <c r="AV231" s="22" t="n">
        <v>543</v>
      </c>
      <c r="AW231" s="22" t="n">
        <v>701</v>
      </c>
      <c r="AX231" s="22" t="n">
        <v>332</v>
      </c>
    </row>
    <row r="232">
      <c r="B232" s="18" t="inlineStr">
        <is>
          <t>Weighted</t>
        </is>
      </c>
      <c r="C232" s="22" t="n">
        <v>1999</v>
      </c>
      <c r="D232" s="22" t="n">
        <v>987</v>
      </c>
      <c r="E232" s="22" t="n">
        <v>1009</v>
      </c>
      <c r="G232" s="22" t="n">
        <v>277</v>
      </c>
      <c r="H232" s="22" t="n">
        <v>341</v>
      </c>
      <c r="I232" s="22" t="n">
        <v>340</v>
      </c>
      <c r="J232" s="22" t="n">
        <v>341</v>
      </c>
      <c r="K232" s="22" t="n">
        <v>282</v>
      </c>
      <c r="L232" s="22" t="n">
        <v>420</v>
      </c>
      <c r="N232" s="22" t="n">
        <v>114</v>
      </c>
      <c r="O232" s="22" t="n">
        <v>91</v>
      </c>
      <c r="P232" s="22" t="n">
        <v>250</v>
      </c>
      <c r="Q232" s="22" t="n">
        <v>182</v>
      </c>
      <c r="R232" s="22" t="n">
        <v>159</v>
      </c>
      <c r="S232" s="22" t="n">
        <v>205</v>
      </c>
      <c r="T232" s="22" t="n">
        <v>205</v>
      </c>
      <c r="U232" s="22" t="n">
        <v>317</v>
      </c>
      <c r="V232" s="22" t="n">
        <v>295</v>
      </c>
      <c r="W232" s="22" t="n">
        <v>182</v>
      </c>
      <c r="Y232" s="22" t="n">
        <v>540</v>
      </c>
      <c r="Z232" s="22" t="n">
        <v>519</v>
      </c>
      <c r="AA232" s="22" t="n">
        <v>440</v>
      </c>
      <c r="AB232" s="22" t="n">
        <v>500</v>
      </c>
      <c r="AD232" s="22" t="n">
        <v>350</v>
      </c>
      <c r="AE232" s="22" t="n">
        <v>639</v>
      </c>
      <c r="AF232" s="22" t="n">
        <v>159</v>
      </c>
      <c r="AG232" s="22" t="n">
        <v>114</v>
      </c>
      <c r="AH232" s="22" t="n">
        <v>280</v>
      </c>
      <c r="AI232" s="22" t="n">
        <v>42</v>
      </c>
      <c r="AJ232" s="22" t="n">
        <v>416</v>
      </c>
      <c r="AL232" s="22" t="n">
        <v>296</v>
      </c>
      <c r="AM232" s="22" t="n">
        <v>417</v>
      </c>
      <c r="AN232" s="22" t="n">
        <v>184</v>
      </c>
      <c r="AO232" s="22" t="n">
        <v>215</v>
      </c>
      <c r="AP232" s="22" t="n">
        <v>465</v>
      </c>
      <c r="AQ232" s="22" t="n">
        <v>157</v>
      </c>
      <c r="AR232" s="22" t="n">
        <v>175</v>
      </c>
      <c r="AS232" s="22" t="n">
        <v>90</v>
      </c>
      <c r="AU232" s="22" t="n">
        <v>421</v>
      </c>
      <c r="AV232" s="22" t="n">
        <v>546</v>
      </c>
      <c r="AW232" s="22" t="n">
        <v>697</v>
      </c>
      <c r="AX232" s="22" t="n">
        <v>335</v>
      </c>
    </row>
    <row r="233">
      <c r="B233" s="23" t="inlineStr">
        <is>
          <t>1</t>
        </is>
      </c>
      <c r="C233" s="24" t="n">
        <v>0.02011117256792534</v>
      </c>
      <c r="D233" s="24" t="n">
        <v>0.02510493428308209</v>
      </c>
      <c r="E233" s="24" t="n">
        <v>0.01528656728296924</v>
      </c>
      <c r="G233" s="24" t="n">
        <v>0.04268899668924785</v>
      </c>
      <c r="H233" s="24" t="n">
        <v>0.03480194116694222</v>
      </c>
      <c r="I233" s="24" t="n">
        <v>0.03143233103636613</v>
      </c>
      <c r="J233" s="24" t="n">
        <v>0.01395311025114255</v>
      </c>
      <c r="K233" s="24" t="n">
        <v>0</v>
      </c>
      <c r="L233" s="24" t="n">
        <v>0.002625477589461186</v>
      </c>
      <c r="N233" s="24" t="n">
        <v>0.01777107379327185</v>
      </c>
      <c r="O233" s="24" t="n">
        <v>0.0161645907472634</v>
      </c>
      <c r="P233" s="24" t="n">
        <v>0.02521608002557613</v>
      </c>
      <c r="Q233" s="24" t="n">
        <v>0.0279287084615887</v>
      </c>
      <c r="R233" s="24" t="n">
        <v>0.007328967444325441</v>
      </c>
      <c r="S233" s="24" t="n">
        <v>0.01805472973862435</v>
      </c>
      <c r="T233" s="24" t="n">
        <v>0.02376943092132382</v>
      </c>
      <c r="U233" s="24" t="n">
        <v>0.01737756522551175</v>
      </c>
      <c r="V233" s="24" t="n">
        <v>0.02329811241164815</v>
      </c>
      <c r="W233" s="24" t="n">
        <v>0.01768057766533062</v>
      </c>
      <c r="Y233" s="24" t="n">
        <v>0.01436820766172656</v>
      </c>
      <c r="Z233" s="24" t="n">
        <v>0.01864511343795393</v>
      </c>
      <c r="AA233" s="24" t="n">
        <v>0.02906423266382488</v>
      </c>
      <c r="AB233" s="24" t="n">
        <v>0.01995665115913873</v>
      </c>
      <c r="AD233" s="24" t="n">
        <v>0.01355582786377086</v>
      </c>
      <c r="AE233" s="24" t="n">
        <v>0.02295055820305964</v>
      </c>
      <c r="AF233" s="24" t="n">
        <v>0.03400686323055317</v>
      </c>
      <c r="AG233" s="24" t="n">
        <v>0.008337686905552012</v>
      </c>
      <c r="AH233" s="24" t="n">
        <v>0.01998447685608319</v>
      </c>
      <c r="AI233" s="24" t="n">
        <v>0.0804850481979654</v>
      </c>
      <c r="AJ233" s="24" t="n">
        <v>0.01310863680049288</v>
      </c>
      <c r="AL233" s="24" t="n">
        <v>0.01361773772190434</v>
      </c>
      <c r="AM233" s="24" t="n">
        <v>0.02401544932956458</v>
      </c>
      <c r="AN233" s="24" t="n">
        <v>0.01338205842318906</v>
      </c>
      <c r="AO233" s="24" t="n">
        <v>0.01917216135455498</v>
      </c>
      <c r="AP233" s="24" t="n">
        <v>0.02008663630276229</v>
      </c>
      <c r="AQ233" s="24" t="n">
        <v>0.02368318131218956</v>
      </c>
      <c r="AR233" s="24" t="n">
        <v>0.03155126830686064</v>
      </c>
      <c r="AS233" s="24" t="n">
        <v>0.01100830630557963</v>
      </c>
      <c r="AU233" s="24" t="n">
        <v>0.02255604958934188</v>
      </c>
      <c r="AV233" s="24" t="n">
        <v>0.006189148064506482</v>
      </c>
      <c r="AW233" s="24" t="n">
        <v>0.01707990972593159</v>
      </c>
      <c r="AX233" s="24" t="n">
        <v>0.04604906748657</v>
      </c>
    </row>
    <row r="234">
      <c r="B234" s="23" t="inlineStr">
        <is>
          <t>2</t>
        </is>
      </c>
      <c r="C234" s="24" t="n">
        <v>0.0132390912004684</v>
      </c>
      <c r="D234" s="24" t="n">
        <v>0.01462670893821789</v>
      </c>
      <c r="E234" s="24" t="n">
        <v>0.01192144738207959</v>
      </c>
      <c r="G234" s="24" t="n">
        <v>0.01625543233274093</v>
      </c>
      <c r="H234" s="24" t="n">
        <v>0.03085195686582924</v>
      </c>
      <c r="I234" s="24" t="n">
        <v>0.009305754277561369</v>
      </c>
      <c r="J234" s="24" t="n">
        <v>0.01028000253829151</v>
      </c>
      <c r="K234" s="24" t="n">
        <v>0.007618783440823505</v>
      </c>
      <c r="L234" s="24" t="n">
        <v>0.006297721509835549</v>
      </c>
      <c r="N234" s="24" t="n">
        <v>0</v>
      </c>
      <c r="O234" s="24" t="n">
        <v>0.01961065248076716</v>
      </c>
      <c r="P234" s="24" t="n">
        <v>0.01108726260328724</v>
      </c>
      <c r="Q234" s="24" t="n">
        <v>0</v>
      </c>
      <c r="R234" s="24" t="n">
        <v>0.03792220847110724</v>
      </c>
      <c r="S234" s="24" t="n">
        <v>0.02239910009965317</v>
      </c>
      <c r="T234" s="24" t="n">
        <v>0.01445705977044607</v>
      </c>
      <c r="U234" s="24" t="n">
        <v>0.01543890065911075</v>
      </c>
      <c r="V234" s="24" t="n">
        <v>0.01164938747654373</v>
      </c>
      <c r="W234" s="24" t="n">
        <v>0</v>
      </c>
      <c r="Y234" s="24" t="n">
        <v>0.01054333958771465</v>
      </c>
      <c r="Z234" s="24" t="n">
        <v>0.007720411058228434</v>
      </c>
      <c r="AA234" s="24" t="n">
        <v>0.02173891459855474</v>
      </c>
      <c r="AB234" s="24" t="n">
        <v>0.01439904833957157</v>
      </c>
      <c r="AD234" s="24" t="n">
        <v>0.01898624957535071</v>
      </c>
      <c r="AE234" s="24" t="n">
        <v>0.01197390647691745</v>
      </c>
      <c r="AF234" s="24" t="n">
        <v>0.01279820544773956</v>
      </c>
      <c r="AG234" s="24" t="n">
        <v>0.008765262000799754</v>
      </c>
      <c r="AH234" s="24" t="n">
        <v>0.01092795445595319</v>
      </c>
      <c r="AI234" s="24" t="n">
        <v>0</v>
      </c>
      <c r="AJ234" s="24" t="n">
        <v>0.01465272973271007</v>
      </c>
      <c r="AL234" s="24" t="n">
        <v>0.02257554053416793</v>
      </c>
      <c r="AM234" s="24" t="n">
        <v>0.0109238442008095</v>
      </c>
      <c r="AN234" s="24" t="n">
        <v>0.01648664887003562</v>
      </c>
      <c r="AO234" s="24" t="n">
        <v>0.004438082134915527</v>
      </c>
      <c r="AP234" s="24" t="n">
        <v>0.01106613093317269</v>
      </c>
      <c r="AQ234" s="24" t="n">
        <v>0.02725284466285468</v>
      </c>
      <c r="AR234" s="24" t="n">
        <v>0.00483084026436583</v>
      </c>
      <c r="AS234" s="24" t="n">
        <v>0.01075451043615251</v>
      </c>
      <c r="AU234" s="24" t="n">
        <v>0.01392678011434399</v>
      </c>
      <c r="AV234" s="24" t="n">
        <v>0.004930598073064751</v>
      </c>
      <c r="AW234" s="24" t="n">
        <v>0.0111485019733251</v>
      </c>
      <c r="AX234" s="24" t="n">
        <v>0.03027479628944719</v>
      </c>
    </row>
    <row r="235">
      <c r="B235" s="23" t="inlineStr">
        <is>
          <t>3</t>
        </is>
      </c>
      <c r="C235" s="24" t="n">
        <v>0.01776789275506014</v>
      </c>
      <c r="D235" s="24" t="n">
        <v>0.02070732622574543</v>
      </c>
      <c r="E235" s="24" t="n">
        <v>0.01494583237383996</v>
      </c>
      <c r="G235" s="24" t="n">
        <v>0.02411134479756078</v>
      </c>
      <c r="H235" s="24" t="n">
        <v>0.02705201269995834</v>
      </c>
      <c r="I235" s="24" t="n">
        <v>0.03399837325102494</v>
      </c>
      <c r="J235" s="24" t="n">
        <v>0.02109740124443497</v>
      </c>
      <c r="K235" s="24" t="n">
        <v>0.003173181069099507</v>
      </c>
      <c r="L235" s="24" t="n">
        <v>0</v>
      </c>
      <c r="N235" s="24" t="n">
        <v>0.008628602436740957</v>
      </c>
      <c r="O235" s="24" t="n">
        <v>0.01125137809163854</v>
      </c>
      <c r="P235" s="24" t="n">
        <v>0.02609785526957939</v>
      </c>
      <c r="Q235" s="24" t="n">
        <v>0.01055519688681957</v>
      </c>
      <c r="R235" s="24" t="n">
        <v>0.01261565509887455</v>
      </c>
      <c r="S235" s="24" t="n">
        <v>0.02366070679058677</v>
      </c>
      <c r="T235" s="24" t="n">
        <v>0.01254962752677714</v>
      </c>
      <c r="U235" s="24" t="n">
        <v>0.03828530506177898</v>
      </c>
      <c r="V235" s="24" t="n">
        <v>0.007147743785632029</v>
      </c>
      <c r="W235" s="24" t="n">
        <v>0.007727051655138977</v>
      </c>
      <c r="Y235" s="24" t="n">
        <v>0.02686567400468134</v>
      </c>
      <c r="Z235" s="24" t="n">
        <v>0.002194686087492214</v>
      </c>
      <c r="AA235" s="24" t="n">
        <v>0.02775145407258167</v>
      </c>
      <c r="AB235" s="24" t="n">
        <v>0.01532174356698577</v>
      </c>
      <c r="AD235" s="24" t="n">
        <v>0.01956127884259431</v>
      </c>
      <c r="AE235" s="24" t="n">
        <v>0.01687227131980163</v>
      </c>
      <c r="AF235" s="24" t="n">
        <v>0.01156950326576392</v>
      </c>
      <c r="AG235" s="24" t="n">
        <v>0.04208225115159996</v>
      </c>
      <c r="AH235" s="24" t="n">
        <v>0.01734079387697572</v>
      </c>
      <c r="AI235" s="24" t="n">
        <v>0</v>
      </c>
      <c r="AJ235" s="24" t="n">
        <v>0.0154269779029453</v>
      </c>
      <c r="AL235" s="24" t="n">
        <v>0.0199429888628763</v>
      </c>
      <c r="AM235" s="24" t="n">
        <v>0.02032102228916251</v>
      </c>
      <c r="AN235" s="24" t="n">
        <v>0.009985132605882022</v>
      </c>
      <c r="AO235" s="24" t="n">
        <v>0.04159151499942935</v>
      </c>
      <c r="AP235" s="24" t="n">
        <v>0.01543869326426653</v>
      </c>
      <c r="AQ235" s="24" t="n">
        <v>0.01227291775505735</v>
      </c>
      <c r="AR235" s="24" t="n">
        <v>0.007252413368975148</v>
      </c>
      <c r="AS235" s="24" t="n">
        <v>0</v>
      </c>
      <c r="AU235" s="24" t="n">
        <v>0.02745042911594885</v>
      </c>
      <c r="AV235" s="24" t="n">
        <v>0.008013533280636375</v>
      </c>
      <c r="AW235" s="24" t="n">
        <v>0.01169146803962954</v>
      </c>
      <c r="AX235" s="24" t="n">
        <v>0.03413619773092339</v>
      </c>
    </row>
    <row r="236">
      <c r="B236" s="23" t="inlineStr">
        <is>
          <t>Not Selected</t>
        </is>
      </c>
      <c r="C236" s="24" t="n">
        <v>0.9488818434765461</v>
      </c>
      <c r="D236" s="24" t="n">
        <v>0.9395610305529546</v>
      </c>
      <c r="E236" s="24" t="n">
        <v>0.9578461529611112</v>
      </c>
      <c r="G236" s="24" t="n">
        <v>0.9169442261804506</v>
      </c>
      <c r="H236" s="24" t="n">
        <v>0.9072940892672702</v>
      </c>
      <c r="I236" s="24" t="n">
        <v>0.9252635414350474</v>
      </c>
      <c r="J236" s="24" t="n">
        <v>0.9546694859661311</v>
      </c>
      <c r="K236" s="24" t="n">
        <v>0.9892080354900769</v>
      </c>
      <c r="L236" s="24" t="n">
        <v>0.9910768009007032</v>
      </c>
      <c r="N236" s="24" t="n">
        <v>0.9736003237699871</v>
      </c>
      <c r="O236" s="24" t="n">
        <v>0.9529733786803309</v>
      </c>
      <c r="P236" s="24" t="n">
        <v>0.9375988021015571</v>
      </c>
      <c r="Q236" s="24" t="n">
        <v>0.9615160946515919</v>
      </c>
      <c r="R236" s="24" t="n">
        <v>0.9421331689856928</v>
      </c>
      <c r="S236" s="24" t="n">
        <v>0.9358854633711357</v>
      </c>
      <c r="T236" s="24" t="n">
        <v>0.9492238817814529</v>
      </c>
      <c r="U236" s="24" t="n">
        <v>0.9288982290535985</v>
      </c>
      <c r="V236" s="24" t="n">
        <v>0.9579047563261763</v>
      </c>
      <c r="W236" s="24" t="n">
        <v>0.9745923706795304</v>
      </c>
      <c r="Y236" s="24" t="n">
        <v>0.9482227787458775</v>
      </c>
      <c r="Z236" s="24" t="n">
        <v>0.9714397894163254</v>
      </c>
      <c r="AA236" s="24" t="n">
        <v>0.9214453986650386</v>
      </c>
      <c r="AB236" s="24" t="n">
        <v>0.950322556934304</v>
      </c>
      <c r="AD236" s="24" t="n">
        <v>0.9478966437182843</v>
      </c>
      <c r="AE236" s="24" t="n">
        <v>0.9482032640002213</v>
      </c>
      <c r="AF236" s="24" t="n">
        <v>0.9416254280559434</v>
      </c>
      <c r="AG236" s="24" t="n">
        <v>0.9408147999420482</v>
      </c>
      <c r="AH236" s="24" t="n">
        <v>0.9517467748109878</v>
      </c>
      <c r="AI236" s="24" t="n">
        <v>0.9195149518020347</v>
      </c>
      <c r="AJ236" s="24" t="n">
        <v>0.9568116555638518</v>
      </c>
      <c r="AL236" s="24" t="n">
        <v>0.9438637328810513</v>
      </c>
      <c r="AM236" s="24" t="n">
        <v>0.9447396841804635</v>
      </c>
      <c r="AN236" s="24" t="n">
        <v>0.9601461601008935</v>
      </c>
      <c r="AO236" s="24" t="n">
        <v>0.9347982415111</v>
      </c>
      <c r="AP236" s="24" t="n">
        <v>0.9534085394997985</v>
      </c>
      <c r="AQ236" s="24" t="n">
        <v>0.9367910562698981</v>
      </c>
      <c r="AR236" s="24" t="n">
        <v>0.9563654780597984</v>
      </c>
      <c r="AS236" s="24" t="n">
        <v>0.9782371832582677</v>
      </c>
      <c r="AU236" s="24" t="n">
        <v>0.9360667411803653</v>
      </c>
      <c r="AV236" s="24" t="n">
        <v>0.9808667205817921</v>
      </c>
      <c r="AW236" s="24" t="n">
        <v>0.9600801202611138</v>
      </c>
      <c r="AX236" s="24" t="n">
        <v>0.8895399384930595</v>
      </c>
    </row>
    <row r="238">
      <c r="B238" s="20" t="inlineStr">
        <is>
          <t>Which of the following do you perceive to be the biggest issues facing prisons at the moment? Please rank your top 3: Physical violence between prisoners/officers</t>
        </is>
      </c>
    </row>
    <row r="239">
      <c r="B239" s="21" t="inlineStr">
        <is>
          <t>BASE: All Respondents</t>
        </is>
      </c>
    </row>
    <row r="240">
      <c r="B240" s="16" t="inlineStr">
        <is>
          <t>Unweighted</t>
        </is>
      </c>
      <c r="C240" s="22" t="n">
        <v>1999</v>
      </c>
      <c r="D240" s="22" t="n">
        <v>936</v>
      </c>
      <c r="E240" s="22" t="n">
        <v>1056</v>
      </c>
      <c r="G240" s="22" t="n">
        <v>282</v>
      </c>
      <c r="H240" s="22" t="n">
        <v>355</v>
      </c>
      <c r="I240" s="22" t="n">
        <v>333</v>
      </c>
      <c r="J240" s="22" t="n">
        <v>313</v>
      </c>
      <c r="K240" s="22" t="n">
        <v>283</v>
      </c>
      <c r="L240" s="22" t="n">
        <v>433</v>
      </c>
      <c r="N240" s="22" t="n">
        <v>103</v>
      </c>
      <c r="O240" s="22" t="n">
        <v>103</v>
      </c>
      <c r="P240" s="22" t="n">
        <v>259</v>
      </c>
      <c r="Q240" s="22" t="n">
        <v>192</v>
      </c>
      <c r="R240" s="22" t="n">
        <v>162</v>
      </c>
      <c r="S240" s="22" t="n">
        <v>220</v>
      </c>
      <c r="T240" s="22" t="n">
        <v>220</v>
      </c>
      <c r="U240" s="22" t="n">
        <v>302</v>
      </c>
      <c r="V240" s="22" t="n">
        <v>270</v>
      </c>
      <c r="W240" s="22" t="n">
        <v>168</v>
      </c>
      <c r="Y240" s="22" t="n">
        <v>568</v>
      </c>
      <c r="Z240" s="22" t="n">
        <v>481</v>
      </c>
      <c r="AA240" s="22" t="n">
        <v>459</v>
      </c>
      <c r="AB240" s="22" t="n">
        <v>474</v>
      </c>
      <c r="AD240" s="22" t="n">
        <v>355</v>
      </c>
      <c r="AE240" s="22" t="n">
        <v>640</v>
      </c>
      <c r="AF240" s="22" t="n">
        <v>155</v>
      </c>
      <c r="AG240" s="22" t="n">
        <v>118</v>
      </c>
      <c r="AH240" s="22" t="n">
        <v>274</v>
      </c>
      <c r="AI240" s="22" t="n">
        <v>42</v>
      </c>
      <c r="AJ240" s="22" t="n">
        <v>415</v>
      </c>
      <c r="AL240" s="22" t="n">
        <v>299</v>
      </c>
      <c r="AM240" s="22" t="n">
        <v>422</v>
      </c>
      <c r="AN240" s="22" t="n">
        <v>182</v>
      </c>
      <c r="AO240" s="22" t="n">
        <v>220</v>
      </c>
      <c r="AP240" s="22" t="n">
        <v>458</v>
      </c>
      <c r="AQ240" s="22" t="n">
        <v>159</v>
      </c>
      <c r="AR240" s="22" t="n">
        <v>174</v>
      </c>
      <c r="AS240" s="22" t="n">
        <v>85</v>
      </c>
      <c r="AU240" s="22" t="n">
        <v>423</v>
      </c>
      <c r="AV240" s="22" t="n">
        <v>543</v>
      </c>
      <c r="AW240" s="22" t="n">
        <v>701</v>
      </c>
      <c r="AX240" s="22" t="n">
        <v>332</v>
      </c>
    </row>
    <row r="241">
      <c r="B241" s="18" t="inlineStr">
        <is>
          <t>Weighted</t>
        </is>
      </c>
      <c r="C241" s="22" t="n">
        <v>1999</v>
      </c>
      <c r="D241" s="22" t="n">
        <v>987</v>
      </c>
      <c r="E241" s="22" t="n">
        <v>1009</v>
      </c>
      <c r="G241" s="22" t="n">
        <v>277</v>
      </c>
      <c r="H241" s="22" t="n">
        <v>341</v>
      </c>
      <c r="I241" s="22" t="n">
        <v>340</v>
      </c>
      <c r="J241" s="22" t="n">
        <v>341</v>
      </c>
      <c r="K241" s="22" t="n">
        <v>282</v>
      </c>
      <c r="L241" s="22" t="n">
        <v>420</v>
      </c>
      <c r="N241" s="22" t="n">
        <v>114</v>
      </c>
      <c r="O241" s="22" t="n">
        <v>91</v>
      </c>
      <c r="P241" s="22" t="n">
        <v>250</v>
      </c>
      <c r="Q241" s="22" t="n">
        <v>182</v>
      </c>
      <c r="R241" s="22" t="n">
        <v>159</v>
      </c>
      <c r="S241" s="22" t="n">
        <v>205</v>
      </c>
      <c r="T241" s="22" t="n">
        <v>205</v>
      </c>
      <c r="U241" s="22" t="n">
        <v>317</v>
      </c>
      <c r="V241" s="22" t="n">
        <v>295</v>
      </c>
      <c r="W241" s="22" t="n">
        <v>182</v>
      </c>
      <c r="Y241" s="22" t="n">
        <v>540</v>
      </c>
      <c r="Z241" s="22" t="n">
        <v>519</v>
      </c>
      <c r="AA241" s="22" t="n">
        <v>440</v>
      </c>
      <c r="AB241" s="22" t="n">
        <v>500</v>
      </c>
      <c r="AD241" s="22" t="n">
        <v>350</v>
      </c>
      <c r="AE241" s="22" t="n">
        <v>639</v>
      </c>
      <c r="AF241" s="22" t="n">
        <v>159</v>
      </c>
      <c r="AG241" s="22" t="n">
        <v>114</v>
      </c>
      <c r="AH241" s="22" t="n">
        <v>280</v>
      </c>
      <c r="AI241" s="22" t="n">
        <v>42</v>
      </c>
      <c r="AJ241" s="22" t="n">
        <v>416</v>
      </c>
      <c r="AL241" s="22" t="n">
        <v>296</v>
      </c>
      <c r="AM241" s="22" t="n">
        <v>417</v>
      </c>
      <c r="AN241" s="22" t="n">
        <v>184</v>
      </c>
      <c r="AO241" s="22" t="n">
        <v>215</v>
      </c>
      <c r="AP241" s="22" t="n">
        <v>465</v>
      </c>
      <c r="AQ241" s="22" t="n">
        <v>157</v>
      </c>
      <c r="AR241" s="22" t="n">
        <v>175</v>
      </c>
      <c r="AS241" s="22" t="n">
        <v>90</v>
      </c>
      <c r="AU241" s="22" t="n">
        <v>421</v>
      </c>
      <c r="AV241" s="22" t="n">
        <v>546</v>
      </c>
      <c r="AW241" s="22" t="n">
        <v>697</v>
      </c>
      <c r="AX241" s="22" t="n">
        <v>335</v>
      </c>
    </row>
    <row r="242">
      <c r="B242" s="23" t="inlineStr">
        <is>
          <t>1</t>
        </is>
      </c>
      <c r="C242" s="24" t="n">
        <v>0.1230279732384599</v>
      </c>
      <c r="D242" s="24" t="n">
        <v>0.12839231002124</v>
      </c>
      <c r="E242" s="24" t="n">
        <v>0.1177434009878845</v>
      </c>
      <c r="G242" s="24" t="n">
        <v>0.1725079173778344</v>
      </c>
      <c r="H242" s="24" t="n">
        <v>0.1638117077522602</v>
      </c>
      <c r="I242" s="24" t="n">
        <v>0.1201292067623932</v>
      </c>
      <c r="J242" s="24" t="n">
        <v>0.1232224952462635</v>
      </c>
      <c r="K242" s="24" t="n">
        <v>0.1142561968808806</v>
      </c>
      <c r="L242" s="24" t="n">
        <v>0.06534643593385463</v>
      </c>
      <c r="N242" s="24" t="n">
        <v>0.06717494985151294</v>
      </c>
      <c r="O242" s="24" t="n">
        <v>0.168968893699026</v>
      </c>
      <c r="P242" s="24" t="n">
        <v>0.107948257473798</v>
      </c>
      <c r="Q242" s="24" t="n">
        <v>0.138768359113262</v>
      </c>
      <c r="R242" s="24" t="n">
        <v>0.1067163829440143</v>
      </c>
      <c r="S242" s="24" t="n">
        <v>0.127258756578892</v>
      </c>
      <c r="T242" s="24" t="n">
        <v>0.1013306906765961</v>
      </c>
      <c r="U242" s="24" t="n">
        <v>0.1422084047355327</v>
      </c>
      <c r="V242" s="24" t="n">
        <v>0.1536987225777186</v>
      </c>
      <c r="W242" s="24" t="n">
        <v>0.09059649484483816</v>
      </c>
      <c r="Y242" s="24" t="n">
        <v>0.131052283327357</v>
      </c>
      <c r="Z242" s="24" t="n">
        <v>0.1000230217617124</v>
      </c>
      <c r="AA242" s="24" t="n">
        <v>0.1126393290697057</v>
      </c>
      <c r="AB242" s="24" t="n">
        <v>0.1473828648438185</v>
      </c>
      <c r="AD242" s="24" t="n">
        <v>0.1169623642066957</v>
      </c>
      <c r="AE242" s="24" t="n">
        <v>0.1295793003494821</v>
      </c>
      <c r="AF242" s="24" t="n">
        <v>0.1113567632371153</v>
      </c>
      <c r="AG242" s="24" t="n">
        <v>0.1234705925858674</v>
      </c>
      <c r="AH242" s="24" t="n">
        <v>0.09932336374300979</v>
      </c>
      <c r="AI242" s="24" t="n">
        <v>0.149236169136259</v>
      </c>
      <c r="AJ242" s="24" t="n">
        <v>0.1356752204509434</v>
      </c>
      <c r="AL242" s="24" t="n">
        <v>0.131989679783214</v>
      </c>
      <c r="AM242" s="24" t="n">
        <v>0.1489081135946296</v>
      </c>
      <c r="AN242" s="24" t="n">
        <v>0.1326353455156502</v>
      </c>
      <c r="AO242" s="24" t="n">
        <v>0.128815332164808</v>
      </c>
      <c r="AP242" s="24" t="n">
        <v>0.1087447035386107</v>
      </c>
      <c r="AQ242" s="24" t="n">
        <v>0.1066204581812963</v>
      </c>
      <c r="AR242" s="24" t="n">
        <v>0.1061933190576382</v>
      </c>
      <c r="AS242" s="24" t="n">
        <v>0.07554182549478003</v>
      </c>
      <c r="AU242" s="24" t="n">
        <v>0.1140340535479082</v>
      </c>
      <c r="AV242" s="24" t="n">
        <v>0.09383560299654993</v>
      </c>
      <c r="AW242" s="24" t="n">
        <v>0.1243422105991639</v>
      </c>
      <c r="AX242" s="24" t="n">
        <v>0.1792258931477758</v>
      </c>
    </row>
    <row r="243">
      <c r="B243" s="23" t="inlineStr">
        <is>
          <t>2</t>
        </is>
      </c>
      <c r="C243" s="24" t="n">
        <v>0.1641888511687602</v>
      </c>
      <c r="D243" s="24" t="n">
        <v>0.1437645160136971</v>
      </c>
      <c r="E243" s="24" t="n">
        <v>0.1842090481355339</v>
      </c>
      <c r="G243" s="24" t="n">
        <v>0.1653667786932914</v>
      </c>
      <c r="H243" s="24" t="n">
        <v>0.1758236778676389</v>
      </c>
      <c r="I243" s="24" t="n">
        <v>0.2078002075971477</v>
      </c>
      <c r="J243" s="24" t="n">
        <v>0.1380076866596279</v>
      </c>
      <c r="K243" s="24" t="n">
        <v>0.1504764057566349</v>
      </c>
      <c r="L243" s="24" t="n">
        <v>0.1491083252351462</v>
      </c>
      <c r="N243" s="24" t="n">
        <v>0.114838877274284</v>
      </c>
      <c r="O243" s="24" t="n">
        <v>0.1864442024810364</v>
      </c>
      <c r="P243" s="24" t="n">
        <v>0.1824976260577294</v>
      </c>
      <c r="Q243" s="24" t="n">
        <v>0.1361213580027208</v>
      </c>
      <c r="R243" s="24" t="n">
        <v>0.2038474336043165</v>
      </c>
      <c r="S243" s="24" t="n">
        <v>0.16942326548365</v>
      </c>
      <c r="T243" s="24" t="n">
        <v>0.1530160167385178</v>
      </c>
      <c r="U243" s="24" t="n">
        <v>0.1673193806611415</v>
      </c>
      <c r="V243" s="24" t="n">
        <v>0.1509191766754902</v>
      </c>
      <c r="W243" s="24" t="n">
        <v>0.1748816675360652</v>
      </c>
      <c r="Y243" s="24" t="n">
        <v>0.147883449788306</v>
      </c>
      <c r="Z243" s="24" t="n">
        <v>0.1761835099117329</v>
      </c>
      <c r="AA243" s="24" t="n">
        <v>0.1737075179851174</v>
      </c>
      <c r="AB243" s="24" t="n">
        <v>0.1609718020860507</v>
      </c>
      <c r="AD243" s="24" t="n">
        <v>0.191646459035521</v>
      </c>
      <c r="AE243" s="24" t="n">
        <v>0.1601105989317578</v>
      </c>
      <c r="AF243" s="24" t="n">
        <v>0.1556117775250831</v>
      </c>
      <c r="AG243" s="24" t="n">
        <v>0.1035913158581976</v>
      </c>
      <c r="AH243" s="24" t="n">
        <v>0.1275677176595596</v>
      </c>
      <c r="AI243" s="24" t="n">
        <v>0.3395786231680362</v>
      </c>
      <c r="AJ243" s="24" t="n">
        <v>0.1740001178131284</v>
      </c>
      <c r="AL243" s="24" t="n">
        <v>0.1816923539193842</v>
      </c>
      <c r="AM243" s="24" t="n">
        <v>0.161607828124853</v>
      </c>
      <c r="AN243" s="24" t="n">
        <v>0.1790742369669761</v>
      </c>
      <c r="AO243" s="24" t="n">
        <v>0.1394674292796992</v>
      </c>
      <c r="AP243" s="24" t="n">
        <v>0.1487909209065628</v>
      </c>
      <c r="AQ243" s="24" t="n">
        <v>0.230231762909492</v>
      </c>
      <c r="AR243" s="24" t="n">
        <v>0.1600378971139927</v>
      </c>
      <c r="AS243" s="24" t="n">
        <v>0.1195790695774653</v>
      </c>
      <c r="AU243" s="24" t="n">
        <v>0.125336156835373</v>
      </c>
      <c r="AV243" s="24" t="n">
        <v>0.1541581081622875</v>
      </c>
      <c r="AW243" s="24" t="n">
        <v>0.2069496069572424</v>
      </c>
      <c r="AX243" s="24" t="n">
        <v>0.140481209925139</v>
      </c>
    </row>
    <row r="244">
      <c r="B244" s="23" t="inlineStr">
        <is>
          <t>3</t>
        </is>
      </c>
      <c r="C244" s="24" t="n">
        <v>0.1773502629016629</v>
      </c>
      <c r="D244" s="24" t="n">
        <v>0.15536446328516</v>
      </c>
      <c r="E244" s="24" t="n">
        <v>0.1989695801280885</v>
      </c>
      <c r="G244" s="24" t="n">
        <v>0.1846263174877862</v>
      </c>
      <c r="H244" s="24" t="n">
        <v>0.1823486318010497</v>
      </c>
      <c r="I244" s="24" t="n">
        <v>0.1541835230160354</v>
      </c>
      <c r="J244" s="24" t="n">
        <v>0.1779011349961315</v>
      </c>
      <c r="K244" s="24" t="n">
        <v>0.1796222995028026</v>
      </c>
      <c r="L244" s="24" t="n">
        <v>0.185273373505448</v>
      </c>
      <c r="N244" s="24" t="n">
        <v>0.2681098959687018</v>
      </c>
      <c r="O244" s="24" t="n">
        <v>0.1383385627340081</v>
      </c>
      <c r="P244" s="24" t="n">
        <v>0.1895934940738786</v>
      </c>
      <c r="Q244" s="24" t="n">
        <v>0.1845679094832278</v>
      </c>
      <c r="R244" s="24" t="n">
        <v>0.1775544157882592</v>
      </c>
      <c r="S244" s="24" t="n">
        <v>0.1962016393895342</v>
      </c>
      <c r="T244" s="24" t="n">
        <v>0.1341816460234316</v>
      </c>
      <c r="U244" s="24" t="n">
        <v>0.1642222874746034</v>
      </c>
      <c r="V244" s="24" t="n">
        <v>0.1708159012559574</v>
      </c>
      <c r="W244" s="24" t="n">
        <v>0.1767677461997531</v>
      </c>
      <c r="Y244" s="24" t="n">
        <v>0.1573690957949032</v>
      </c>
      <c r="Z244" s="24" t="n">
        <v>0.1948665201036486</v>
      </c>
      <c r="AA244" s="24" t="n">
        <v>0.1874725508710898</v>
      </c>
      <c r="AB244" s="24" t="n">
        <v>0.1718404349882063</v>
      </c>
      <c r="AD244" s="24" t="n">
        <v>0.1607520234487899</v>
      </c>
      <c r="AE244" s="24" t="n">
        <v>0.1732777121970389</v>
      </c>
      <c r="AF244" s="24" t="n">
        <v>0.1760693217434701</v>
      </c>
      <c r="AG244" s="24" t="n">
        <v>0.2764379650508593</v>
      </c>
      <c r="AH244" s="24" t="n">
        <v>0.151476978516894</v>
      </c>
      <c r="AI244" s="24" t="n">
        <v>0.1520980248767247</v>
      </c>
      <c r="AJ244" s="24" t="n">
        <v>0.1908413600645984</v>
      </c>
      <c r="AL244" s="24" t="n">
        <v>0.1593464974786825</v>
      </c>
      <c r="AM244" s="24" t="n">
        <v>0.1531914365162051</v>
      </c>
      <c r="AN244" s="24" t="n">
        <v>0.1867672166274181</v>
      </c>
      <c r="AO244" s="24" t="n">
        <v>0.2216165915175417</v>
      </c>
      <c r="AP244" s="24" t="n">
        <v>0.1669765458765778</v>
      </c>
      <c r="AQ244" s="24" t="n">
        <v>0.1879753798359886</v>
      </c>
      <c r="AR244" s="24" t="n">
        <v>0.230233342779568</v>
      </c>
      <c r="AS244" s="24" t="n">
        <v>0.1558270702627947</v>
      </c>
      <c r="AU244" s="24" t="n">
        <v>0.1753828268647217</v>
      </c>
      <c r="AV244" s="24" t="n">
        <v>0.1677894653297523</v>
      </c>
      <c r="AW244" s="24" t="n">
        <v>0.1801270942140771</v>
      </c>
      <c r="AX244" s="24" t="n">
        <v>0.1896438104353625</v>
      </c>
    </row>
    <row r="245">
      <c r="B245" s="23" t="inlineStr">
        <is>
          <t>Physical</t>
        </is>
      </c>
      <c r="C245" s="24" t="n">
        <v>0.0004950351187135448</v>
      </c>
      <c r="D245" s="24" t="n">
        <v>0</v>
      </c>
      <c r="E245" s="24" t="n">
        <v>0.0009807735050570596</v>
      </c>
      <c r="G245" s="24" t="n">
        <v>0</v>
      </c>
      <c r="H245" s="24" t="n">
        <v>0.002902456624674991</v>
      </c>
      <c r="I245" s="24" t="n">
        <v>0</v>
      </c>
      <c r="J245" s="24" t="n">
        <v>0</v>
      </c>
      <c r="K245" s="24" t="n">
        <v>0</v>
      </c>
      <c r="L245" s="24" t="n">
        <v>0</v>
      </c>
      <c r="N245" s="24" t="n">
        <v>0</v>
      </c>
      <c r="O245" s="24" t="n">
        <v>0</v>
      </c>
      <c r="P245" s="24" t="n">
        <v>0</v>
      </c>
      <c r="Q245" s="24" t="n">
        <v>0.005442291553870424</v>
      </c>
      <c r="R245" s="24" t="n">
        <v>0</v>
      </c>
      <c r="S245" s="24" t="n">
        <v>0</v>
      </c>
      <c r="T245" s="24" t="n">
        <v>0</v>
      </c>
      <c r="U245" s="24" t="n">
        <v>0</v>
      </c>
      <c r="V245" s="24" t="n">
        <v>0</v>
      </c>
      <c r="W245" s="24" t="n">
        <v>0</v>
      </c>
      <c r="Y245" s="24" t="n">
        <v>0</v>
      </c>
      <c r="Z245" s="24" t="n">
        <v>0.001906695958204963</v>
      </c>
      <c r="AA245" s="24" t="n">
        <v>0</v>
      </c>
      <c r="AB245" s="24" t="n">
        <v>0</v>
      </c>
      <c r="AD245" s="24" t="n">
        <v>0</v>
      </c>
      <c r="AE245" s="24" t="n">
        <v>0</v>
      </c>
      <c r="AF245" s="24" t="n">
        <v>0</v>
      </c>
      <c r="AG245" s="24" t="n">
        <v>0</v>
      </c>
      <c r="AH245" s="24" t="n">
        <v>0</v>
      </c>
      <c r="AI245" s="24" t="n">
        <v>0</v>
      </c>
      <c r="AJ245" s="24" t="n">
        <v>0.002380904112629212</v>
      </c>
      <c r="AL245" s="24" t="n">
        <v>0</v>
      </c>
      <c r="AM245" s="24" t="n">
        <v>0.002372906013485858</v>
      </c>
      <c r="AN245" s="24" t="n">
        <v>0</v>
      </c>
      <c r="AO245" s="24" t="n">
        <v>0</v>
      </c>
      <c r="AP245" s="24" t="n">
        <v>0</v>
      </c>
      <c r="AQ245" s="24" t="n">
        <v>0</v>
      </c>
      <c r="AR245" s="24" t="n">
        <v>0</v>
      </c>
      <c r="AS245" s="24" t="n">
        <v>0</v>
      </c>
      <c r="AU245" s="24" t="n">
        <v>0.002348706389080131</v>
      </c>
      <c r="AV245" s="24" t="n">
        <v>0</v>
      </c>
      <c r="AW245" s="24" t="n">
        <v>0</v>
      </c>
      <c r="AX245" s="24" t="n">
        <v>0</v>
      </c>
    </row>
    <row r="246">
      <c r="B246" s="23" t="inlineStr">
        <is>
          <t>Not Selected</t>
        </is>
      </c>
      <c r="C246" s="24" t="n">
        <v>0.5349378775724035</v>
      </c>
      <c r="D246" s="24" t="n">
        <v>0.572478710679903</v>
      </c>
      <c r="E246" s="24" t="n">
        <v>0.4980971972434361</v>
      </c>
      <c r="G246" s="24" t="n">
        <v>0.4774989864410881</v>
      </c>
      <c r="H246" s="24" t="n">
        <v>0.4751135259543762</v>
      </c>
      <c r="I246" s="24" t="n">
        <v>0.5178870626244239</v>
      </c>
      <c r="J246" s="24" t="n">
        <v>0.5608686830979771</v>
      </c>
      <c r="K246" s="24" t="n">
        <v>0.5556450978596819</v>
      </c>
      <c r="L246" s="24" t="n">
        <v>0.6002718653255511</v>
      </c>
      <c r="N246" s="24" t="n">
        <v>0.5498762769055011</v>
      </c>
      <c r="O246" s="24" t="n">
        <v>0.5062483410859294</v>
      </c>
      <c r="P246" s="24" t="n">
        <v>0.519960622394594</v>
      </c>
      <c r="Q246" s="24" t="n">
        <v>0.535100081846919</v>
      </c>
      <c r="R246" s="24" t="n">
        <v>0.5118817676634101</v>
      </c>
      <c r="S246" s="24" t="n">
        <v>0.5071163385479237</v>
      </c>
      <c r="T246" s="24" t="n">
        <v>0.6114716465614547</v>
      </c>
      <c r="U246" s="24" t="n">
        <v>0.5262499271287222</v>
      </c>
      <c r="V246" s="24" t="n">
        <v>0.5245661994908339</v>
      </c>
      <c r="W246" s="24" t="n">
        <v>0.5577540914193435</v>
      </c>
      <c r="Y246" s="24" t="n">
        <v>0.5636951710894338</v>
      </c>
      <c r="Z246" s="24" t="n">
        <v>0.5270202522647011</v>
      </c>
      <c r="AA246" s="24" t="n">
        <v>0.5261806020740871</v>
      </c>
      <c r="AB246" s="24" t="n">
        <v>0.5198048980819244</v>
      </c>
      <c r="AD246" s="24" t="n">
        <v>0.5306391533089936</v>
      </c>
      <c r="AE246" s="24" t="n">
        <v>0.5370323885217213</v>
      </c>
      <c r="AF246" s="24" t="n">
        <v>0.5569621374943317</v>
      </c>
      <c r="AG246" s="24" t="n">
        <v>0.4965001265050754</v>
      </c>
      <c r="AH246" s="24" t="n">
        <v>0.6216319400805365</v>
      </c>
      <c r="AI246" s="24" t="n">
        <v>0.3590871828189802</v>
      </c>
      <c r="AJ246" s="24" t="n">
        <v>0.4971023975587006</v>
      </c>
      <c r="AL246" s="24" t="n">
        <v>0.526971468818719</v>
      </c>
      <c r="AM246" s="24" t="n">
        <v>0.5339197157508264</v>
      </c>
      <c r="AN246" s="24" t="n">
        <v>0.5015232008899556</v>
      </c>
      <c r="AO246" s="24" t="n">
        <v>0.5101006470379512</v>
      </c>
      <c r="AP246" s="24" t="n">
        <v>0.5754878296782486</v>
      </c>
      <c r="AQ246" s="24" t="n">
        <v>0.475172399073223</v>
      </c>
      <c r="AR246" s="24" t="n">
        <v>0.5035354410488012</v>
      </c>
      <c r="AS246" s="24" t="n">
        <v>0.64905203466496</v>
      </c>
      <c r="AU246" s="24" t="n">
        <v>0.582898256362917</v>
      </c>
      <c r="AV246" s="24" t="n">
        <v>0.5842168235114101</v>
      </c>
      <c r="AW246" s="24" t="n">
        <v>0.4885810882295166</v>
      </c>
      <c r="AX246" s="24" t="n">
        <v>0.4906490864917227</v>
      </c>
    </row>
    <row r="248">
      <c r="B248" s="20" t="inlineStr">
        <is>
          <t>Which of the following do you perceive to be the biggest issues facing prisons at the moment? Please rank your top 3: Other (please specify)</t>
        </is>
      </c>
    </row>
    <row r="249">
      <c r="B249" s="21" t="inlineStr">
        <is>
          <t>BASE: All Respondents</t>
        </is>
      </c>
    </row>
    <row r="250">
      <c r="B250" s="16" t="inlineStr">
        <is>
          <t>Unweighted</t>
        </is>
      </c>
      <c r="C250" s="22" t="n">
        <v>0</v>
      </c>
      <c r="D250" s="22" t="n">
        <v>0</v>
      </c>
      <c r="E250" s="22" t="n">
        <v>0</v>
      </c>
      <c r="G250" s="22" t="n">
        <v>0</v>
      </c>
      <c r="H250" s="22" t="n">
        <v>0</v>
      </c>
      <c r="I250" s="22" t="n">
        <v>0</v>
      </c>
      <c r="J250" s="22" t="n">
        <v>0</v>
      </c>
      <c r="K250" s="22" t="n">
        <v>0</v>
      </c>
      <c r="L250" s="22" t="n">
        <v>0</v>
      </c>
      <c r="N250" s="22" t="n">
        <v>0</v>
      </c>
      <c r="O250" s="22" t="n">
        <v>0</v>
      </c>
      <c r="P250" s="22" t="n">
        <v>0</v>
      </c>
      <c r="Q250" s="22" t="n">
        <v>0</v>
      </c>
      <c r="R250" s="22" t="n">
        <v>0</v>
      </c>
      <c r="S250" s="22" t="n">
        <v>0</v>
      </c>
      <c r="T250" s="22" t="n">
        <v>0</v>
      </c>
      <c r="U250" s="22" t="n">
        <v>0</v>
      </c>
      <c r="V250" s="22" t="n">
        <v>0</v>
      </c>
      <c r="W250" s="22" t="n">
        <v>0</v>
      </c>
      <c r="Y250" s="22" t="n">
        <v>0</v>
      </c>
      <c r="Z250" s="22" t="n">
        <v>0</v>
      </c>
      <c r="AA250" s="22" t="n">
        <v>0</v>
      </c>
      <c r="AB250" s="22" t="n">
        <v>0</v>
      </c>
      <c r="AD250" s="22" t="n">
        <v>0</v>
      </c>
      <c r="AE250" s="22" t="n">
        <v>0</v>
      </c>
      <c r="AF250" s="22" t="n">
        <v>0</v>
      </c>
      <c r="AG250" s="22" t="n">
        <v>0</v>
      </c>
      <c r="AH250" s="22" t="n">
        <v>0</v>
      </c>
      <c r="AI250" s="22" t="n">
        <v>0</v>
      </c>
      <c r="AJ250" s="22" t="n">
        <v>0</v>
      </c>
      <c r="AL250" s="22" t="n">
        <v>0</v>
      </c>
      <c r="AM250" s="22" t="n">
        <v>0</v>
      </c>
      <c r="AN250" s="22" t="n">
        <v>0</v>
      </c>
      <c r="AO250" s="22" t="n">
        <v>0</v>
      </c>
      <c r="AP250" s="22" t="n">
        <v>0</v>
      </c>
      <c r="AQ250" s="22" t="n">
        <v>0</v>
      </c>
      <c r="AR250" s="22" t="n">
        <v>0</v>
      </c>
      <c r="AS250" s="22" t="n">
        <v>0</v>
      </c>
      <c r="AU250" s="22" t="n">
        <v>0</v>
      </c>
      <c r="AV250" s="22" t="n">
        <v>0</v>
      </c>
      <c r="AW250" s="22" t="n">
        <v>0</v>
      </c>
      <c r="AX250" s="22" t="n">
        <v>0</v>
      </c>
    </row>
    <row r="251">
      <c r="B251" s="18" t="inlineStr">
        <is>
          <t>Weighted</t>
        </is>
      </c>
      <c r="C251" s="22" t="n">
        <v>0</v>
      </c>
      <c r="D251" s="22" t="n">
        <v>0</v>
      </c>
      <c r="E251" s="22" t="n">
        <v>0</v>
      </c>
      <c r="G251" s="22" t="n">
        <v>0</v>
      </c>
      <c r="H251" s="22" t="n">
        <v>0</v>
      </c>
      <c r="I251" s="22" t="n">
        <v>0</v>
      </c>
      <c r="J251" s="22" t="n">
        <v>0</v>
      </c>
      <c r="K251" s="22" t="n">
        <v>0</v>
      </c>
      <c r="L251" s="22" t="n">
        <v>0</v>
      </c>
      <c r="N251" s="22" t="n">
        <v>0</v>
      </c>
      <c r="O251" s="22" t="n">
        <v>0</v>
      </c>
      <c r="P251" s="22" t="n">
        <v>0</v>
      </c>
      <c r="Q251" s="22" t="n">
        <v>0</v>
      </c>
      <c r="R251" s="22" t="n">
        <v>0</v>
      </c>
      <c r="S251" s="22" t="n">
        <v>0</v>
      </c>
      <c r="T251" s="22" t="n">
        <v>0</v>
      </c>
      <c r="U251" s="22" t="n">
        <v>0</v>
      </c>
      <c r="V251" s="22" t="n">
        <v>0</v>
      </c>
      <c r="W251" s="22" t="n">
        <v>0</v>
      </c>
      <c r="Y251" s="22" t="n">
        <v>0</v>
      </c>
      <c r="Z251" s="22" t="n">
        <v>0</v>
      </c>
      <c r="AA251" s="22" t="n">
        <v>0</v>
      </c>
      <c r="AB251" s="22" t="n">
        <v>0</v>
      </c>
      <c r="AD251" s="22" t="n">
        <v>0</v>
      </c>
      <c r="AE251" s="22" t="n">
        <v>0</v>
      </c>
      <c r="AF251" s="22" t="n">
        <v>0</v>
      </c>
      <c r="AG251" s="22" t="n">
        <v>0</v>
      </c>
      <c r="AH251" s="22" t="n">
        <v>0</v>
      </c>
      <c r="AI251" s="22" t="n">
        <v>0</v>
      </c>
      <c r="AJ251" s="22" t="n">
        <v>0</v>
      </c>
      <c r="AL251" s="22" t="n">
        <v>0</v>
      </c>
      <c r="AM251" s="22" t="n">
        <v>0</v>
      </c>
      <c r="AN251" s="22" t="n">
        <v>0</v>
      </c>
      <c r="AO251" s="22" t="n">
        <v>0</v>
      </c>
      <c r="AP251" s="22" t="n">
        <v>0</v>
      </c>
      <c r="AQ251" s="22" t="n">
        <v>0</v>
      </c>
      <c r="AR251" s="22" t="n">
        <v>0</v>
      </c>
      <c r="AS251" s="22" t="n">
        <v>0</v>
      </c>
      <c r="AU251" s="22" t="n">
        <v>0</v>
      </c>
      <c r="AV251" s="22" t="n">
        <v>0</v>
      </c>
      <c r="AW251" s="22" t="n">
        <v>0</v>
      </c>
      <c r="AX251" s="22" t="n">
        <v>0</v>
      </c>
    </row>
    <row r="252">
      <c r="B252" s="23" t="inlineStr">
        <is>
          <t>Not Selected</t>
        </is>
      </c>
      <c r="C252" s="24" t="n">
        <v>0</v>
      </c>
      <c r="D252" s="24" t="n">
        <v>0</v>
      </c>
      <c r="E252" s="24" t="n">
        <v>0</v>
      </c>
      <c r="G252" s="24" t="n">
        <v>0</v>
      </c>
      <c r="H252" s="24" t="n">
        <v>0</v>
      </c>
      <c r="I252" s="24" t="n">
        <v>0</v>
      </c>
      <c r="J252" s="24" t="n">
        <v>0</v>
      </c>
      <c r="K252" s="24" t="n">
        <v>0</v>
      </c>
      <c r="L252" s="24" t="n">
        <v>0</v>
      </c>
      <c r="N252" s="24" t="n">
        <v>0</v>
      </c>
      <c r="O252" s="24" t="n">
        <v>0</v>
      </c>
      <c r="P252" s="24" t="n">
        <v>0</v>
      </c>
      <c r="Q252" s="24" t="n">
        <v>0</v>
      </c>
      <c r="R252" s="24" t="n">
        <v>0</v>
      </c>
      <c r="S252" s="24" t="n">
        <v>0</v>
      </c>
      <c r="T252" s="24" t="n">
        <v>0</v>
      </c>
      <c r="U252" s="24" t="n">
        <v>0</v>
      </c>
      <c r="V252" s="24" t="n">
        <v>0</v>
      </c>
      <c r="W252" s="24" t="n">
        <v>0</v>
      </c>
      <c r="Y252" s="24" t="n">
        <v>0</v>
      </c>
      <c r="Z252" s="24" t="n">
        <v>0</v>
      </c>
      <c r="AA252" s="24" t="n">
        <v>0</v>
      </c>
      <c r="AB252" s="24" t="n">
        <v>0</v>
      </c>
      <c r="AD252" s="24" t="n">
        <v>0</v>
      </c>
      <c r="AE252" s="24" t="n">
        <v>0</v>
      </c>
      <c r="AF252" s="24" t="n">
        <v>0</v>
      </c>
      <c r="AG252" s="24" t="n">
        <v>0</v>
      </c>
      <c r="AH252" s="24" t="n">
        <v>0</v>
      </c>
      <c r="AI252" s="24" t="n">
        <v>0</v>
      </c>
      <c r="AJ252" s="24" t="n">
        <v>0</v>
      </c>
      <c r="AL252" s="24" t="n">
        <v>0</v>
      </c>
      <c r="AM252" s="24" t="n">
        <v>0</v>
      </c>
      <c r="AN252" s="24" t="n">
        <v>0</v>
      </c>
      <c r="AO252" s="24" t="n">
        <v>0</v>
      </c>
      <c r="AP252" s="24" t="n">
        <v>0</v>
      </c>
      <c r="AQ252" s="24" t="n">
        <v>0</v>
      </c>
      <c r="AR252" s="24" t="n">
        <v>0</v>
      </c>
      <c r="AS252" s="24" t="n">
        <v>0</v>
      </c>
      <c r="AU252" s="24" t="n">
        <v>0</v>
      </c>
      <c r="AV252" s="24" t="n">
        <v>0</v>
      </c>
      <c r="AW252" s="24" t="n">
        <v>0</v>
      </c>
      <c r="AX252" s="24" t="n">
        <v>0</v>
      </c>
    </row>
    <row r="254">
      <c r="B254" s="20" t="inlineStr">
        <is>
          <t>Which of the following do you perceive to be the biggest issues facing prisons at the moment? Please rank your top 3: Other (please specify)</t>
        </is>
      </c>
    </row>
    <row r="255">
      <c r="B255" s="21" t="inlineStr">
        <is>
          <t>BASE: All Respondents</t>
        </is>
      </c>
    </row>
    <row r="256">
      <c r="B256" s="16" t="inlineStr">
        <is>
          <t>Unweighted</t>
        </is>
      </c>
      <c r="C256" s="22" t="n">
        <v>1999</v>
      </c>
      <c r="D256" s="22" t="n">
        <v>936</v>
      </c>
      <c r="E256" s="22" t="n">
        <v>1056</v>
      </c>
      <c r="G256" s="22" t="n">
        <v>282</v>
      </c>
      <c r="H256" s="22" t="n">
        <v>355</v>
      </c>
      <c r="I256" s="22" t="n">
        <v>333</v>
      </c>
      <c r="J256" s="22" t="n">
        <v>313</v>
      </c>
      <c r="K256" s="22" t="n">
        <v>283</v>
      </c>
      <c r="L256" s="22" t="n">
        <v>433</v>
      </c>
      <c r="N256" s="22" t="n">
        <v>103</v>
      </c>
      <c r="O256" s="22" t="n">
        <v>103</v>
      </c>
      <c r="P256" s="22" t="n">
        <v>259</v>
      </c>
      <c r="Q256" s="22" t="n">
        <v>192</v>
      </c>
      <c r="R256" s="22" t="n">
        <v>162</v>
      </c>
      <c r="S256" s="22" t="n">
        <v>220</v>
      </c>
      <c r="T256" s="22" t="n">
        <v>220</v>
      </c>
      <c r="U256" s="22" t="n">
        <v>302</v>
      </c>
      <c r="V256" s="22" t="n">
        <v>270</v>
      </c>
      <c r="W256" s="22" t="n">
        <v>168</v>
      </c>
      <c r="Y256" s="22" t="n">
        <v>568</v>
      </c>
      <c r="Z256" s="22" t="n">
        <v>481</v>
      </c>
      <c r="AA256" s="22" t="n">
        <v>459</v>
      </c>
      <c r="AB256" s="22" t="n">
        <v>474</v>
      </c>
      <c r="AD256" s="22" t="n">
        <v>355</v>
      </c>
      <c r="AE256" s="22" t="n">
        <v>640</v>
      </c>
      <c r="AF256" s="22" t="n">
        <v>155</v>
      </c>
      <c r="AG256" s="22" t="n">
        <v>118</v>
      </c>
      <c r="AH256" s="22" t="n">
        <v>274</v>
      </c>
      <c r="AI256" s="22" t="n">
        <v>42</v>
      </c>
      <c r="AJ256" s="22" t="n">
        <v>415</v>
      </c>
      <c r="AL256" s="22" t="n">
        <v>299</v>
      </c>
      <c r="AM256" s="22" t="n">
        <v>422</v>
      </c>
      <c r="AN256" s="22" t="n">
        <v>182</v>
      </c>
      <c r="AO256" s="22" t="n">
        <v>220</v>
      </c>
      <c r="AP256" s="22" t="n">
        <v>458</v>
      </c>
      <c r="AQ256" s="22" t="n">
        <v>159</v>
      </c>
      <c r="AR256" s="22" t="n">
        <v>174</v>
      </c>
      <c r="AS256" s="22" t="n">
        <v>85</v>
      </c>
      <c r="AU256" s="22" t="n">
        <v>423</v>
      </c>
      <c r="AV256" s="22" t="n">
        <v>543</v>
      </c>
      <c r="AW256" s="22" t="n">
        <v>701</v>
      </c>
      <c r="AX256" s="22" t="n">
        <v>332</v>
      </c>
    </row>
    <row r="257">
      <c r="B257" s="18" t="inlineStr">
        <is>
          <t>Weighted</t>
        </is>
      </c>
      <c r="C257" s="22" t="n">
        <v>1999</v>
      </c>
      <c r="D257" s="22" t="n">
        <v>987</v>
      </c>
      <c r="E257" s="22" t="n">
        <v>1009</v>
      </c>
      <c r="G257" s="22" t="n">
        <v>277</v>
      </c>
      <c r="H257" s="22" t="n">
        <v>341</v>
      </c>
      <c r="I257" s="22" t="n">
        <v>340</v>
      </c>
      <c r="J257" s="22" t="n">
        <v>341</v>
      </c>
      <c r="K257" s="22" t="n">
        <v>282</v>
      </c>
      <c r="L257" s="22" t="n">
        <v>420</v>
      </c>
      <c r="N257" s="22" t="n">
        <v>114</v>
      </c>
      <c r="O257" s="22" t="n">
        <v>91</v>
      </c>
      <c r="P257" s="22" t="n">
        <v>250</v>
      </c>
      <c r="Q257" s="22" t="n">
        <v>182</v>
      </c>
      <c r="R257" s="22" t="n">
        <v>159</v>
      </c>
      <c r="S257" s="22" t="n">
        <v>205</v>
      </c>
      <c r="T257" s="22" t="n">
        <v>205</v>
      </c>
      <c r="U257" s="22" t="n">
        <v>317</v>
      </c>
      <c r="V257" s="22" t="n">
        <v>295</v>
      </c>
      <c r="W257" s="22" t="n">
        <v>182</v>
      </c>
      <c r="Y257" s="22" t="n">
        <v>540</v>
      </c>
      <c r="Z257" s="22" t="n">
        <v>519</v>
      </c>
      <c r="AA257" s="22" t="n">
        <v>440</v>
      </c>
      <c r="AB257" s="22" t="n">
        <v>500</v>
      </c>
      <c r="AD257" s="22" t="n">
        <v>350</v>
      </c>
      <c r="AE257" s="22" t="n">
        <v>639</v>
      </c>
      <c r="AF257" s="22" t="n">
        <v>159</v>
      </c>
      <c r="AG257" s="22" t="n">
        <v>114</v>
      </c>
      <c r="AH257" s="22" t="n">
        <v>280</v>
      </c>
      <c r="AI257" s="22" t="n">
        <v>42</v>
      </c>
      <c r="AJ257" s="22" t="n">
        <v>416</v>
      </c>
      <c r="AL257" s="22" t="n">
        <v>296</v>
      </c>
      <c r="AM257" s="22" t="n">
        <v>417</v>
      </c>
      <c r="AN257" s="22" t="n">
        <v>184</v>
      </c>
      <c r="AO257" s="22" t="n">
        <v>215</v>
      </c>
      <c r="AP257" s="22" t="n">
        <v>465</v>
      </c>
      <c r="AQ257" s="22" t="n">
        <v>157</v>
      </c>
      <c r="AR257" s="22" t="n">
        <v>175</v>
      </c>
      <c r="AS257" s="22" t="n">
        <v>90</v>
      </c>
      <c r="AU257" s="22" t="n">
        <v>421</v>
      </c>
      <c r="AV257" s="22" t="n">
        <v>546</v>
      </c>
      <c r="AW257" s="22" t="n">
        <v>697</v>
      </c>
      <c r="AX257" s="22" t="n">
        <v>335</v>
      </c>
    </row>
    <row r="258">
      <c r="B258" s="23" t="inlineStr">
        <is>
          <t>Not Selected</t>
        </is>
      </c>
      <c r="C258" s="24" t="n">
        <v>1</v>
      </c>
      <c r="D258" s="24" t="n">
        <v>1</v>
      </c>
      <c r="E258" s="24" t="n">
        <v>1</v>
      </c>
      <c r="G258" s="24" t="n">
        <v>1</v>
      </c>
      <c r="H258" s="24" t="n">
        <v>1</v>
      </c>
      <c r="I258" s="24" t="n">
        <v>1</v>
      </c>
      <c r="J258" s="24" t="n">
        <v>1</v>
      </c>
      <c r="K258" s="24" t="n">
        <v>1</v>
      </c>
      <c r="L258" s="24" t="n">
        <v>1</v>
      </c>
      <c r="N258" s="24" t="n">
        <v>1</v>
      </c>
      <c r="O258" s="24" t="n">
        <v>1</v>
      </c>
      <c r="P258" s="24" t="n">
        <v>1</v>
      </c>
      <c r="Q258" s="24" t="n">
        <v>1</v>
      </c>
      <c r="R258" s="24" t="n">
        <v>1</v>
      </c>
      <c r="S258" s="24" t="n">
        <v>1</v>
      </c>
      <c r="T258" s="24" t="n">
        <v>1</v>
      </c>
      <c r="U258" s="24" t="n">
        <v>1</v>
      </c>
      <c r="V258" s="24" t="n">
        <v>1</v>
      </c>
      <c r="W258" s="24" t="n">
        <v>1</v>
      </c>
      <c r="Y258" s="24" t="n">
        <v>1</v>
      </c>
      <c r="Z258" s="24" t="n">
        <v>1</v>
      </c>
      <c r="AA258" s="24" t="n">
        <v>1</v>
      </c>
      <c r="AB258" s="24" t="n">
        <v>1</v>
      </c>
      <c r="AD258" s="24" t="n">
        <v>1</v>
      </c>
      <c r="AE258" s="24" t="n">
        <v>1</v>
      </c>
      <c r="AF258" s="24" t="n">
        <v>1</v>
      </c>
      <c r="AG258" s="24" t="n">
        <v>1</v>
      </c>
      <c r="AH258" s="24" t="n">
        <v>1</v>
      </c>
      <c r="AI258" s="24" t="n">
        <v>1</v>
      </c>
      <c r="AJ258" s="24" t="n">
        <v>1</v>
      </c>
      <c r="AL258" s="24" t="n">
        <v>1</v>
      </c>
      <c r="AM258" s="24" t="n">
        <v>1</v>
      </c>
      <c r="AN258" s="24" t="n">
        <v>1</v>
      </c>
      <c r="AO258" s="24" t="n">
        <v>1</v>
      </c>
      <c r="AP258" s="24" t="n">
        <v>1</v>
      </c>
      <c r="AQ258" s="24" t="n">
        <v>1</v>
      </c>
      <c r="AR258" s="24" t="n">
        <v>1</v>
      </c>
      <c r="AS258" s="24" t="n">
        <v>1</v>
      </c>
      <c r="AU258" s="24" t="n">
        <v>1</v>
      </c>
      <c r="AV258" s="24" t="n">
        <v>1</v>
      </c>
      <c r="AW258" s="24" t="n">
        <v>1</v>
      </c>
      <c r="AX258" s="24" t="n">
        <v>1</v>
      </c>
    </row>
    <row r="260">
      <c r="B260" s="20" t="inlineStr">
        <is>
          <t>Which of the following do you perceive to be the biggest issues facing prisons at the moment? Please rank your top 3: None of the above</t>
        </is>
      </c>
    </row>
    <row r="261">
      <c r="B261" s="21" t="inlineStr">
        <is>
          <t>BASE: All Respondents</t>
        </is>
      </c>
    </row>
    <row r="262">
      <c r="B262" s="16" t="inlineStr">
        <is>
          <t>Unweighted</t>
        </is>
      </c>
      <c r="C262" s="22" t="n">
        <v>1999</v>
      </c>
      <c r="D262" s="22" t="n">
        <v>936</v>
      </c>
      <c r="E262" s="22" t="n">
        <v>1056</v>
      </c>
      <c r="G262" s="22" t="n">
        <v>282</v>
      </c>
      <c r="H262" s="22" t="n">
        <v>355</v>
      </c>
      <c r="I262" s="22" t="n">
        <v>333</v>
      </c>
      <c r="J262" s="22" t="n">
        <v>313</v>
      </c>
      <c r="K262" s="22" t="n">
        <v>283</v>
      </c>
      <c r="L262" s="22" t="n">
        <v>433</v>
      </c>
      <c r="N262" s="22" t="n">
        <v>103</v>
      </c>
      <c r="O262" s="22" t="n">
        <v>103</v>
      </c>
      <c r="P262" s="22" t="n">
        <v>259</v>
      </c>
      <c r="Q262" s="22" t="n">
        <v>192</v>
      </c>
      <c r="R262" s="22" t="n">
        <v>162</v>
      </c>
      <c r="S262" s="22" t="n">
        <v>220</v>
      </c>
      <c r="T262" s="22" t="n">
        <v>220</v>
      </c>
      <c r="U262" s="22" t="n">
        <v>302</v>
      </c>
      <c r="V262" s="22" t="n">
        <v>270</v>
      </c>
      <c r="W262" s="22" t="n">
        <v>168</v>
      </c>
      <c r="Y262" s="22" t="n">
        <v>568</v>
      </c>
      <c r="Z262" s="22" t="n">
        <v>481</v>
      </c>
      <c r="AA262" s="22" t="n">
        <v>459</v>
      </c>
      <c r="AB262" s="22" t="n">
        <v>474</v>
      </c>
      <c r="AD262" s="22" t="n">
        <v>355</v>
      </c>
      <c r="AE262" s="22" t="n">
        <v>640</v>
      </c>
      <c r="AF262" s="22" t="n">
        <v>155</v>
      </c>
      <c r="AG262" s="22" t="n">
        <v>118</v>
      </c>
      <c r="AH262" s="22" t="n">
        <v>274</v>
      </c>
      <c r="AI262" s="22" t="n">
        <v>42</v>
      </c>
      <c r="AJ262" s="22" t="n">
        <v>415</v>
      </c>
      <c r="AL262" s="22" t="n">
        <v>299</v>
      </c>
      <c r="AM262" s="22" t="n">
        <v>422</v>
      </c>
      <c r="AN262" s="22" t="n">
        <v>182</v>
      </c>
      <c r="AO262" s="22" t="n">
        <v>220</v>
      </c>
      <c r="AP262" s="22" t="n">
        <v>458</v>
      </c>
      <c r="AQ262" s="22" t="n">
        <v>159</v>
      </c>
      <c r="AR262" s="22" t="n">
        <v>174</v>
      </c>
      <c r="AS262" s="22" t="n">
        <v>85</v>
      </c>
      <c r="AU262" s="22" t="n">
        <v>423</v>
      </c>
      <c r="AV262" s="22" t="n">
        <v>543</v>
      </c>
      <c r="AW262" s="22" t="n">
        <v>701</v>
      </c>
      <c r="AX262" s="22" t="n">
        <v>332</v>
      </c>
    </row>
    <row r="263">
      <c r="B263" s="18" t="inlineStr">
        <is>
          <t>Weighted</t>
        </is>
      </c>
      <c r="C263" s="22" t="n">
        <v>1999</v>
      </c>
      <c r="D263" s="22" t="n">
        <v>987</v>
      </c>
      <c r="E263" s="22" t="n">
        <v>1009</v>
      </c>
      <c r="G263" s="22" t="n">
        <v>277</v>
      </c>
      <c r="H263" s="22" t="n">
        <v>341</v>
      </c>
      <c r="I263" s="22" t="n">
        <v>340</v>
      </c>
      <c r="J263" s="22" t="n">
        <v>341</v>
      </c>
      <c r="K263" s="22" t="n">
        <v>282</v>
      </c>
      <c r="L263" s="22" t="n">
        <v>420</v>
      </c>
      <c r="N263" s="22" t="n">
        <v>114</v>
      </c>
      <c r="O263" s="22" t="n">
        <v>91</v>
      </c>
      <c r="P263" s="22" t="n">
        <v>250</v>
      </c>
      <c r="Q263" s="22" t="n">
        <v>182</v>
      </c>
      <c r="R263" s="22" t="n">
        <v>159</v>
      </c>
      <c r="S263" s="22" t="n">
        <v>205</v>
      </c>
      <c r="T263" s="22" t="n">
        <v>205</v>
      </c>
      <c r="U263" s="22" t="n">
        <v>317</v>
      </c>
      <c r="V263" s="22" t="n">
        <v>295</v>
      </c>
      <c r="W263" s="22" t="n">
        <v>182</v>
      </c>
      <c r="Y263" s="22" t="n">
        <v>540</v>
      </c>
      <c r="Z263" s="22" t="n">
        <v>519</v>
      </c>
      <c r="AA263" s="22" t="n">
        <v>440</v>
      </c>
      <c r="AB263" s="22" t="n">
        <v>500</v>
      </c>
      <c r="AD263" s="22" t="n">
        <v>350</v>
      </c>
      <c r="AE263" s="22" t="n">
        <v>639</v>
      </c>
      <c r="AF263" s="22" t="n">
        <v>159</v>
      </c>
      <c r="AG263" s="22" t="n">
        <v>114</v>
      </c>
      <c r="AH263" s="22" t="n">
        <v>280</v>
      </c>
      <c r="AI263" s="22" t="n">
        <v>42</v>
      </c>
      <c r="AJ263" s="22" t="n">
        <v>416</v>
      </c>
      <c r="AL263" s="22" t="n">
        <v>296</v>
      </c>
      <c r="AM263" s="22" t="n">
        <v>417</v>
      </c>
      <c r="AN263" s="22" t="n">
        <v>184</v>
      </c>
      <c r="AO263" s="22" t="n">
        <v>215</v>
      </c>
      <c r="AP263" s="22" t="n">
        <v>465</v>
      </c>
      <c r="AQ263" s="22" t="n">
        <v>157</v>
      </c>
      <c r="AR263" s="22" t="n">
        <v>175</v>
      </c>
      <c r="AS263" s="22" t="n">
        <v>90</v>
      </c>
      <c r="AU263" s="22" t="n">
        <v>421</v>
      </c>
      <c r="AV263" s="22" t="n">
        <v>546</v>
      </c>
      <c r="AW263" s="22" t="n">
        <v>697</v>
      </c>
      <c r="AX263" s="22" t="n">
        <v>335</v>
      </c>
    </row>
    <row r="264">
      <c r="B264" s="23" t="inlineStr">
        <is>
          <t>Not Selected</t>
        </is>
      </c>
      <c r="C264" s="24" t="n">
        <v>1</v>
      </c>
      <c r="D264" s="24" t="n">
        <v>1</v>
      </c>
      <c r="E264" s="24" t="n">
        <v>1</v>
      </c>
      <c r="G264" s="24" t="n">
        <v>1</v>
      </c>
      <c r="H264" s="24" t="n">
        <v>1</v>
      </c>
      <c r="I264" s="24" t="n">
        <v>1</v>
      </c>
      <c r="J264" s="24" t="n">
        <v>1</v>
      </c>
      <c r="K264" s="24" t="n">
        <v>1</v>
      </c>
      <c r="L264" s="24" t="n">
        <v>1</v>
      </c>
      <c r="N264" s="24" t="n">
        <v>1</v>
      </c>
      <c r="O264" s="24" t="n">
        <v>1</v>
      </c>
      <c r="P264" s="24" t="n">
        <v>1</v>
      </c>
      <c r="Q264" s="24" t="n">
        <v>1</v>
      </c>
      <c r="R264" s="24" t="n">
        <v>1</v>
      </c>
      <c r="S264" s="24" t="n">
        <v>1</v>
      </c>
      <c r="T264" s="24" t="n">
        <v>1</v>
      </c>
      <c r="U264" s="24" t="n">
        <v>1</v>
      </c>
      <c r="V264" s="24" t="n">
        <v>1</v>
      </c>
      <c r="W264" s="24" t="n">
        <v>1</v>
      </c>
      <c r="Y264" s="24" t="n">
        <v>1</v>
      </c>
      <c r="Z264" s="24" t="n">
        <v>1</v>
      </c>
      <c r="AA264" s="24" t="n">
        <v>1</v>
      </c>
      <c r="AB264" s="24" t="n">
        <v>1</v>
      </c>
      <c r="AD264" s="24" t="n">
        <v>1</v>
      </c>
      <c r="AE264" s="24" t="n">
        <v>1</v>
      </c>
      <c r="AF264" s="24" t="n">
        <v>1</v>
      </c>
      <c r="AG264" s="24" t="n">
        <v>1</v>
      </c>
      <c r="AH264" s="24" t="n">
        <v>1</v>
      </c>
      <c r="AI264" s="24" t="n">
        <v>1</v>
      </c>
      <c r="AJ264" s="24" t="n">
        <v>1</v>
      </c>
      <c r="AL264" s="24" t="n">
        <v>1</v>
      </c>
      <c r="AM264" s="24" t="n">
        <v>1</v>
      </c>
      <c r="AN264" s="24" t="n">
        <v>1</v>
      </c>
      <c r="AO264" s="24" t="n">
        <v>1</v>
      </c>
      <c r="AP264" s="24" t="n">
        <v>1</v>
      </c>
      <c r="AQ264" s="24" t="n">
        <v>1</v>
      </c>
      <c r="AR264" s="24" t="n">
        <v>1</v>
      </c>
      <c r="AS264" s="24" t="n">
        <v>1</v>
      </c>
      <c r="AU264" s="24" t="n">
        <v>1</v>
      </c>
      <c r="AV264" s="24" t="n">
        <v>1</v>
      </c>
      <c r="AW264" s="24" t="n">
        <v>1</v>
      </c>
      <c r="AX264" s="24" t="n">
        <v>1</v>
      </c>
    </row>
    <row r="266">
      <c r="B266" s="20" t="inlineStr">
        <is>
          <t>Before today, how much would you say you know about how rehabilitation in the UK works?</t>
        </is>
      </c>
    </row>
    <row r="267">
      <c r="B267" s="21" t="inlineStr">
        <is>
          <t>BASE: All Respondents</t>
        </is>
      </c>
    </row>
    <row r="268">
      <c r="B268" s="16" t="inlineStr">
        <is>
          <t>Unweighted</t>
        </is>
      </c>
      <c r="C268" s="22" t="n">
        <v>1999</v>
      </c>
      <c r="D268" s="22" t="n">
        <v>936</v>
      </c>
      <c r="E268" s="22" t="n">
        <v>1056</v>
      </c>
      <c r="G268" s="22" t="n">
        <v>282</v>
      </c>
      <c r="H268" s="22" t="n">
        <v>355</v>
      </c>
      <c r="I268" s="22" t="n">
        <v>333</v>
      </c>
      <c r="J268" s="22" t="n">
        <v>313</v>
      </c>
      <c r="K268" s="22" t="n">
        <v>283</v>
      </c>
      <c r="L268" s="22" t="n">
        <v>433</v>
      </c>
      <c r="N268" s="22" t="n">
        <v>103</v>
      </c>
      <c r="O268" s="22" t="n">
        <v>103</v>
      </c>
      <c r="P268" s="22" t="n">
        <v>259</v>
      </c>
      <c r="Q268" s="22" t="n">
        <v>192</v>
      </c>
      <c r="R268" s="22" t="n">
        <v>162</v>
      </c>
      <c r="S268" s="22" t="n">
        <v>220</v>
      </c>
      <c r="T268" s="22" t="n">
        <v>220</v>
      </c>
      <c r="U268" s="22" t="n">
        <v>302</v>
      </c>
      <c r="V268" s="22" t="n">
        <v>270</v>
      </c>
      <c r="W268" s="22" t="n">
        <v>168</v>
      </c>
      <c r="Y268" s="22" t="n">
        <v>568</v>
      </c>
      <c r="Z268" s="22" t="n">
        <v>481</v>
      </c>
      <c r="AA268" s="22" t="n">
        <v>459</v>
      </c>
      <c r="AB268" s="22" t="n">
        <v>474</v>
      </c>
      <c r="AD268" s="22" t="n">
        <v>355</v>
      </c>
      <c r="AE268" s="22" t="n">
        <v>640</v>
      </c>
      <c r="AF268" s="22" t="n">
        <v>155</v>
      </c>
      <c r="AG268" s="22" t="n">
        <v>118</v>
      </c>
      <c r="AH268" s="22" t="n">
        <v>274</v>
      </c>
      <c r="AI268" s="22" t="n">
        <v>42</v>
      </c>
      <c r="AJ268" s="22" t="n">
        <v>415</v>
      </c>
      <c r="AL268" s="22" t="n">
        <v>299</v>
      </c>
      <c r="AM268" s="22" t="n">
        <v>422</v>
      </c>
      <c r="AN268" s="22" t="n">
        <v>182</v>
      </c>
      <c r="AO268" s="22" t="n">
        <v>220</v>
      </c>
      <c r="AP268" s="22" t="n">
        <v>458</v>
      </c>
      <c r="AQ268" s="22" t="n">
        <v>159</v>
      </c>
      <c r="AR268" s="22" t="n">
        <v>174</v>
      </c>
      <c r="AS268" s="22" t="n">
        <v>85</v>
      </c>
      <c r="AU268" s="22" t="n">
        <v>423</v>
      </c>
      <c r="AV268" s="22" t="n">
        <v>543</v>
      </c>
      <c r="AW268" s="22" t="n">
        <v>701</v>
      </c>
      <c r="AX268" s="22" t="n">
        <v>332</v>
      </c>
    </row>
    <row r="269">
      <c r="B269" s="18" t="inlineStr">
        <is>
          <t>Weighted</t>
        </is>
      </c>
      <c r="C269" s="22" t="n">
        <v>1999</v>
      </c>
      <c r="D269" s="22" t="n">
        <v>987</v>
      </c>
      <c r="E269" s="22" t="n">
        <v>1009</v>
      </c>
      <c r="G269" s="22" t="n">
        <v>277</v>
      </c>
      <c r="H269" s="22" t="n">
        <v>341</v>
      </c>
      <c r="I269" s="22" t="n">
        <v>340</v>
      </c>
      <c r="J269" s="22" t="n">
        <v>341</v>
      </c>
      <c r="K269" s="22" t="n">
        <v>282</v>
      </c>
      <c r="L269" s="22" t="n">
        <v>420</v>
      </c>
      <c r="N269" s="22" t="n">
        <v>114</v>
      </c>
      <c r="O269" s="22" t="n">
        <v>91</v>
      </c>
      <c r="P269" s="22" t="n">
        <v>250</v>
      </c>
      <c r="Q269" s="22" t="n">
        <v>182</v>
      </c>
      <c r="R269" s="22" t="n">
        <v>159</v>
      </c>
      <c r="S269" s="22" t="n">
        <v>205</v>
      </c>
      <c r="T269" s="22" t="n">
        <v>205</v>
      </c>
      <c r="U269" s="22" t="n">
        <v>317</v>
      </c>
      <c r="V269" s="22" t="n">
        <v>295</v>
      </c>
      <c r="W269" s="22" t="n">
        <v>182</v>
      </c>
      <c r="Y269" s="22" t="n">
        <v>540</v>
      </c>
      <c r="Z269" s="22" t="n">
        <v>519</v>
      </c>
      <c r="AA269" s="22" t="n">
        <v>440</v>
      </c>
      <c r="AB269" s="22" t="n">
        <v>500</v>
      </c>
      <c r="AD269" s="22" t="n">
        <v>350</v>
      </c>
      <c r="AE269" s="22" t="n">
        <v>639</v>
      </c>
      <c r="AF269" s="22" t="n">
        <v>159</v>
      </c>
      <c r="AG269" s="22" t="n">
        <v>114</v>
      </c>
      <c r="AH269" s="22" t="n">
        <v>280</v>
      </c>
      <c r="AI269" s="22" t="n">
        <v>42</v>
      </c>
      <c r="AJ269" s="22" t="n">
        <v>416</v>
      </c>
      <c r="AL269" s="22" t="n">
        <v>296</v>
      </c>
      <c r="AM269" s="22" t="n">
        <v>417</v>
      </c>
      <c r="AN269" s="22" t="n">
        <v>184</v>
      </c>
      <c r="AO269" s="22" t="n">
        <v>215</v>
      </c>
      <c r="AP269" s="22" t="n">
        <v>465</v>
      </c>
      <c r="AQ269" s="22" t="n">
        <v>157</v>
      </c>
      <c r="AR269" s="22" t="n">
        <v>175</v>
      </c>
      <c r="AS269" s="22" t="n">
        <v>90</v>
      </c>
      <c r="AU269" s="22" t="n">
        <v>421</v>
      </c>
      <c r="AV269" s="22" t="n">
        <v>546</v>
      </c>
      <c r="AW269" s="22" t="n">
        <v>697</v>
      </c>
      <c r="AX269" s="22" t="n">
        <v>335</v>
      </c>
    </row>
    <row r="270">
      <c r="B270" s="23" t="inlineStr">
        <is>
          <t>Nothing at all</t>
        </is>
      </c>
      <c r="C270" s="24" t="n">
        <v>0.1480630492006565</v>
      </c>
      <c r="D270" s="24" t="n">
        <v>0.1306623042030828</v>
      </c>
      <c r="E270" s="24" t="n">
        <v>0.164724037214446</v>
      </c>
      <c r="G270" s="24" t="n">
        <v>0.1118986476978182</v>
      </c>
      <c r="H270" s="24" t="n">
        <v>0.07119665134274174</v>
      </c>
      <c r="I270" s="24" t="n">
        <v>0.105484339854138</v>
      </c>
      <c r="J270" s="24" t="n">
        <v>0.1672667113990579</v>
      </c>
      <c r="K270" s="24" t="n">
        <v>0.1942247816234211</v>
      </c>
      <c r="L270" s="24" t="n">
        <v>0.2222544523741933</v>
      </c>
      <c r="N270" s="24" t="n">
        <v>0.1347546671712976</v>
      </c>
      <c r="O270" s="24" t="n">
        <v>0.1675483497271918</v>
      </c>
      <c r="P270" s="24" t="n">
        <v>0.1167665390247407</v>
      </c>
      <c r="Q270" s="24" t="n">
        <v>0.180090702348041</v>
      </c>
      <c r="R270" s="24" t="n">
        <v>0.1091908741374792</v>
      </c>
      <c r="S270" s="24" t="n">
        <v>0.1595468046451571</v>
      </c>
      <c r="T270" s="24" t="n">
        <v>0.129455904979527</v>
      </c>
      <c r="U270" s="24" t="n">
        <v>0.1575265767685052</v>
      </c>
      <c r="V270" s="24" t="n">
        <v>0.1532636942086633</v>
      </c>
      <c r="W270" s="24" t="n">
        <v>0.1747170710279571</v>
      </c>
      <c r="Y270" s="24" t="n">
        <v>0.1141847611951594</v>
      </c>
      <c r="Z270" s="24" t="n">
        <v>0.1959555219043274</v>
      </c>
      <c r="AA270" s="24" t="n">
        <v>0.1188850719114336</v>
      </c>
      <c r="AB270" s="24" t="n">
        <v>0.1606158335946994</v>
      </c>
      <c r="AD270" s="24" t="n">
        <v>0.1665997140339776</v>
      </c>
      <c r="AE270" s="24" t="n">
        <v>0.1180045821034138</v>
      </c>
      <c r="AF270" s="24" t="n">
        <v>0.1429981604996367</v>
      </c>
      <c r="AG270" s="24" t="n">
        <v>0.1478684511057474</v>
      </c>
      <c r="AH270" s="24" t="n">
        <v>0.1293689979247001</v>
      </c>
      <c r="AI270" s="24" t="n">
        <v>0.270930208098296</v>
      </c>
      <c r="AJ270" s="24" t="n">
        <v>0.1806717302256519</v>
      </c>
      <c r="AL270" s="24" t="n">
        <v>0.1683523861735176</v>
      </c>
      <c r="AM270" s="24" t="n">
        <v>0.1111129298565097</v>
      </c>
      <c r="AN270" s="24" t="n">
        <v>0.1668398532741105</v>
      </c>
      <c r="AO270" s="24" t="n">
        <v>0.1227451488897862</v>
      </c>
      <c r="AP270" s="24" t="n">
        <v>0.117255314581794</v>
      </c>
      <c r="AQ270" s="24" t="n">
        <v>0.2159317740482128</v>
      </c>
      <c r="AR270" s="24" t="n">
        <v>0.2482193117557816</v>
      </c>
      <c r="AS270" s="24" t="n">
        <v>0.1203906488067196</v>
      </c>
      <c r="AU270" s="24" t="n">
        <v>0.1314364003420847</v>
      </c>
      <c r="AV270" s="24" t="n">
        <v>0.188980621293022</v>
      </c>
      <c r="AW270" s="24" t="n">
        <v>0.1346914702792325</v>
      </c>
      <c r="AX270" s="24" t="n">
        <v>0.1300582145185718</v>
      </c>
    </row>
    <row r="271">
      <c r="B271" s="23" t="inlineStr">
        <is>
          <t>Not very much</t>
        </is>
      </c>
      <c r="C271" s="24" t="n">
        <v>0.5549588232319647</v>
      </c>
      <c r="D271" s="24" t="n">
        <v>0.5479291421806112</v>
      </c>
      <c r="E271" s="24" t="n">
        <v>0.5617545919712785</v>
      </c>
      <c r="G271" s="24" t="n">
        <v>0.5137526235082633</v>
      </c>
      <c r="H271" s="24" t="n">
        <v>0.4437200567820805</v>
      </c>
      <c r="I271" s="24" t="n">
        <v>0.5311905471469204</v>
      </c>
      <c r="J271" s="24" t="n">
        <v>0.5316466802102441</v>
      </c>
      <c r="K271" s="24" t="n">
        <v>0.6317086970325693</v>
      </c>
      <c r="L271" s="24" t="n">
        <v>0.659144289542133</v>
      </c>
      <c r="N271" s="24" t="n">
        <v>0.5664750871416387</v>
      </c>
      <c r="O271" s="24" t="n">
        <v>0.4981923031567256</v>
      </c>
      <c r="P271" s="24" t="n">
        <v>0.5529872275933341</v>
      </c>
      <c r="Q271" s="24" t="n">
        <v>0.55742531411902</v>
      </c>
      <c r="R271" s="24" t="n">
        <v>0.5342004032834013</v>
      </c>
      <c r="S271" s="24" t="n">
        <v>0.5134678181131841</v>
      </c>
      <c r="T271" s="24" t="n">
        <v>0.6262996766144625</v>
      </c>
      <c r="U271" s="24" t="n">
        <v>0.5170018695092886</v>
      </c>
      <c r="V271" s="24" t="n">
        <v>0.585685151998355</v>
      </c>
      <c r="W271" s="24" t="n">
        <v>0.577228555783227</v>
      </c>
      <c r="Y271" s="24" t="n">
        <v>0.5179159114722974</v>
      </c>
      <c r="Z271" s="24" t="n">
        <v>0.5589175639659613</v>
      </c>
      <c r="AA271" s="24" t="n">
        <v>0.5559102083108894</v>
      </c>
      <c r="AB271" s="24" t="n">
        <v>0.5900187761810627</v>
      </c>
      <c r="AD271" s="24" t="n">
        <v>0.5897292485140071</v>
      </c>
      <c r="AE271" s="24" t="n">
        <v>0.5304484323829683</v>
      </c>
      <c r="AF271" s="24" t="n">
        <v>0.586577256760305</v>
      </c>
      <c r="AG271" s="24" t="n">
        <v>0.4827810311102595</v>
      </c>
      <c r="AH271" s="24" t="n">
        <v>0.5103482637468316</v>
      </c>
      <c r="AI271" s="24" t="n">
        <v>0.5348207069880947</v>
      </c>
      <c r="AJ271" s="24" t="n">
        <v>0.6031972431807603</v>
      </c>
      <c r="AL271" s="24" t="n">
        <v>0.5756199566508799</v>
      </c>
      <c r="AM271" s="24" t="n">
        <v>0.5090227826583958</v>
      </c>
      <c r="AN271" s="24" t="n">
        <v>0.5187586247074837</v>
      </c>
      <c r="AO271" s="24" t="n">
        <v>0.5060302945440381</v>
      </c>
      <c r="AP271" s="24" t="n">
        <v>0.5862795655005281</v>
      </c>
      <c r="AQ271" s="24" t="n">
        <v>0.6187916359522053</v>
      </c>
      <c r="AR271" s="24" t="n">
        <v>0.5712829860554162</v>
      </c>
      <c r="AS271" s="24" t="n">
        <v>0.5854424085492848</v>
      </c>
      <c r="AU271" s="24" t="n">
        <v>0.533195317186797</v>
      </c>
      <c r="AV271" s="24" t="n">
        <v>0.6007323702550315</v>
      </c>
      <c r="AW271" s="24" t="n">
        <v>0.5239767918904468</v>
      </c>
      <c r="AX271" s="24" t="n">
        <v>0.572130786601597</v>
      </c>
    </row>
    <row r="272">
      <c r="B272" s="23" t="inlineStr">
        <is>
          <t>A fair amount</t>
        </is>
      </c>
      <c r="C272" s="24" t="n">
        <v>0.256227499295508</v>
      </c>
      <c r="D272" s="24" t="n">
        <v>0.2660456511099394</v>
      </c>
      <c r="E272" s="24" t="n">
        <v>0.2469423801264187</v>
      </c>
      <c r="G272" s="24" t="n">
        <v>0.3195988702074544</v>
      </c>
      <c r="H272" s="24" t="n">
        <v>0.4081975102250958</v>
      </c>
      <c r="I272" s="24" t="n">
        <v>0.2908872618828513</v>
      </c>
      <c r="J272" s="24" t="n">
        <v>0.2737853831790644</v>
      </c>
      <c r="K272" s="24" t="n">
        <v>0.1627974763766639</v>
      </c>
      <c r="L272" s="24" t="n">
        <v>0.1113843965270367</v>
      </c>
      <c r="N272" s="24" t="n">
        <v>0.2800334741480177</v>
      </c>
      <c r="O272" s="24" t="n">
        <v>0.2573791866577467</v>
      </c>
      <c r="P272" s="24" t="n">
        <v>0.2862326360511796</v>
      </c>
      <c r="Q272" s="24" t="n">
        <v>0.2321880217329483</v>
      </c>
      <c r="R272" s="24" t="n">
        <v>0.3186382399334977</v>
      </c>
      <c r="S272" s="24" t="n">
        <v>0.2939868634022265</v>
      </c>
      <c r="T272" s="24" t="n">
        <v>0.2203030299226469</v>
      </c>
      <c r="U272" s="24" t="n">
        <v>0.2743531704657112</v>
      </c>
      <c r="V272" s="24" t="n">
        <v>0.2125102826377201</v>
      </c>
      <c r="W272" s="24" t="n">
        <v>0.2063155228726916</v>
      </c>
      <c r="Y272" s="24" t="n">
        <v>0.3093304411262865</v>
      </c>
      <c r="Z272" s="24" t="n">
        <v>0.217117313428457</v>
      </c>
      <c r="AA272" s="24" t="n">
        <v>0.284318993786565</v>
      </c>
      <c r="AB272" s="24" t="n">
        <v>0.2147521798961363</v>
      </c>
      <c r="AD272" s="24" t="n">
        <v>0.1985956716895837</v>
      </c>
      <c r="AE272" s="24" t="n">
        <v>0.3110957359913241</v>
      </c>
      <c r="AF272" s="24" t="n">
        <v>0.2490380661594333</v>
      </c>
      <c r="AG272" s="24" t="n">
        <v>0.3053900327015217</v>
      </c>
      <c r="AH272" s="24" t="n">
        <v>0.3013972913837419</v>
      </c>
      <c r="AI272" s="24" t="n">
        <v>0.1399783846133627</v>
      </c>
      <c r="AJ272" s="24" t="n">
        <v>0.1911251975412825</v>
      </c>
      <c r="AL272" s="24" t="n">
        <v>0.2248884202781152</v>
      </c>
      <c r="AM272" s="24" t="n">
        <v>0.3161225033350946</v>
      </c>
      <c r="AN272" s="24" t="n">
        <v>0.2916346109858732</v>
      </c>
      <c r="AO272" s="24" t="n">
        <v>0.321324194308644</v>
      </c>
      <c r="AP272" s="24" t="n">
        <v>0.2527053609496156</v>
      </c>
      <c r="AQ272" s="24" t="n">
        <v>0.1408214553564321</v>
      </c>
      <c r="AR272" s="24" t="n">
        <v>0.1558939692230013</v>
      </c>
      <c r="AS272" s="24" t="n">
        <v>0.2690523621803592</v>
      </c>
      <c r="AU272" s="24" t="n">
        <v>0.3029002843594599</v>
      </c>
      <c r="AV272" s="24" t="n">
        <v>0.1852226676655437</v>
      </c>
      <c r="AW272" s="24" t="n">
        <v>0.2805839608113269</v>
      </c>
      <c r="AX272" s="24" t="n">
        <v>0.2626523801139537</v>
      </c>
    </row>
    <row r="273">
      <c r="B273" s="23" t="inlineStr">
        <is>
          <t>A great deal</t>
        </is>
      </c>
      <c r="C273" s="24" t="n">
        <v>0.04075062827187076</v>
      </c>
      <c r="D273" s="24" t="n">
        <v>0.05536290250636677</v>
      </c>
      <c r="E273" s="24" t="n">
        <v>0.0265789906878568</v>
      </c>
      <c r="G273" s="24" t="n">
        <v>0.05474985858646413</v>
      </c>
      <c r="H273" s="24" t="n">
        <v>0.07688578165008192</v>
      </c>
      <c r="I273" s="24" t="n">
        <v>0.07243785111609023</v>
      </c>
      <c r="J273" s="24" t="n">
        <v>0.02730122521163363</v>
      </c>
      <c r="K273" s="24" t="n">
        <v>0.0112690449673456</v>
      </c>
      <c r="L273" s="24" t="n">
        <v>0.007216861556636939</v>
      </c>
      <c r="N273" s="24" t="n">
        <v>0.01873677153904578</v>
      </c>
      <c r="O273" s="24" t="n">
        <v>0.07688016045833591</v>
      </c>
      <c r="P273" s="24" t="n">
        <v>0.0440135973307456</v>
      </c>
      <c r="Q273" s="24" t="n">
        <v>0.03029596179999083</v>
      </c>
      <c r="R273" s="24" t="n">
        <v>0.03797048264562177</v>
      </c>
      <c r="S273" s="24" t="n">
        <v>0.03299851383943235</v>
      </c>
      <c r="T273" s="24" t="n">
        <v>0.02394138848336377</v>
      </c>
      <c r="U273" s="24" t="n">
        <v>0.05111838325649495</v>
      </c>
      <c r="V273" s="24" t="n">
        <v>0.04854087115526172</v>
      </c>
      <c r="W273" s="24" t="n">
        <v>0.04173885031612446</v>
      </c>
      <c r="Y273" s="24" t="n">
        <v>0.05856888620625662</v>
      </c>
      <c r="Z273" s="24" t="n">
        <v>0.0280096007012544</v>
      </c>
      <c r="AA273" s="24" t="n">
        <v>0.04088572599111187</v>
      </c>
      <c r="AB273" s="24" t="n">
        <v>0.03461321032810163</v>
      </c>
      <c r="AD273" s="24" t="n">
        <v>0.04507536576243162</v>
      </c>
      <c r="AE273" s="24" t="n">
        <v>0.04045124952229381</v>
      </c>
      <c r="AF273" s="24" t="n">
        <v>0.0213865165806249</v>
      </c>
      <c r="AG273" s="24" t="n">
        <v>0.06396048508247104</v>
      </c>
      <c r="AH273" s="24" t="n">
        <v>0.05888544694472613</v>
      </c>
      <c r="AI273" s="24" t="n">
        <v>0.05427070030024671</v>
      </c>
      <c r="AJ273" s="24" t="n">
        <v>0.0250058290523055</v>
      </c>
      <c r="AL273" s="24" t="n">
        <v>0.03113923689748686</v>
      </c>
      <c r="AM273" s="24" t="n">
        <v>0.06374178414999974</v>
      </c>
      <c r="AN273" s="24" t="n">
        <v>0.02276691103253281</v>
      </c>
      <c r="AO273" s="24" t="n">
        <v>0.04990036225753172</v>
      </c>
      <c r="AP273" s="24" t="n">
        <v>0.04375975896806247</v>
      </c>
      <c r="AQ273" s="24" t="n">
        <v>0.02445513464314957</v>
      </c>
      <c r="AR273" s="24" t="n">
        <v>0.02460373296580101</v>
      </c>
      <c r="AS273" s="24" t="n">
        <v>0.0251145804636364</v>
      </c>
      <c r="AU273" s="24" t="n">
        <v>0.03246799811165839</v>
      </c>
      <c r="AV273" s="24" t="n">
        <v>0.02506434078640273</v>
      </c>
      <c r="AW273" s="24" t="n">
        <v>0.06074777701899389</v>
      </c>
      <c r="AX273" s="24" t="n">
        <v>0.03515861876587761</v>
      </c>
    </row>
    <row r="275">
      <c r="B275" s="20" t="inlineStr">
        <is>
          <t>Which of the following do you think best describes what rehabilitation in the UK prison system involves?</t>
        </is>
      </c>
    </row>
    <row r="276">
      <c r="B276" s="21" t="inlineStr">
        <is>
          <t>BASE: All Respondents</t>
        </is>
      </c>
    </row>
    <row r="277">
      <c r="B277" s="16" t="inlineStr">
        <is>
          <t>Unweighted</t>
        </is>
      </c>
      <c r="C277" s="22" t="n">
        <v>1999</v>
      </c>
      <c r="D277" s="22" t="n">
        <v>936</v>
      </c>
      <c r="E277" s="22" t="n">
        <v>1056</v>
      </c>
      <c r="G277" s="22" t="n">
        <v>282</v>
      </c>
      <c r="H277" s="22" t="n">
        <v>355</v>
      </c>
      <c r="I277" s="22" t="n">
        <v>333</v>
      </c>
      <c r="J277" s="22" t="n">
        <v>313</v>
      </c>
      <c r="K277" s="22" t="n">
        <v>283</v>
      </c>
      <c r="L277" s="22" t="n">
        <v>433</v>
      </c>
      <c r="N277" s="22" t="n">
        <v>103</v>
      </c>
      <c r="O277" s="22" t="n">
        <v>103</v>
      </c>
      <c r="P277" s="22" t="n">
        <v>259</v>
      </c>
      <c r="Q277" s="22" t="n">
        <v>192</v>
      </c>
      <c r="R277" s="22" t="n">
        <v>162</v>
      </c>
      <c r="S277" s="22" t="n">
        <v>220</v>
      </c>
      <c r="T277" s="22" t="n">
        <v>220</v>
      </c>
      <c r="U277" s="22" t="n">
        <v>302</v>
      </c>
      <c r="V277" s="22" t="n">
        <v>270</v>
      </c>
      <c r="W277" s="22" t="n">
        <v>168</v>
      </c>
      <c r="Y277" s="22" t="n">
        <v>568</v>
      </c>
      <c r="Z277" s="22" t="n">
        <v>481</v>
      </c>
      <c r="AA277" s="22" t="n">
        <v>459</v>
      </c>
      <c r="AB277" s="22" t="n">
        <v>474</v>
      </c>
      <c r="AD277" s="22" t="n">
        <v>355</v>
      </c>
      <c r="AE277" s="22" t="n">
        <v>640</v>
      </c>
      <c r="AF277" s="22" t="n">
        <v>155</v>
      </c>
      <c r="AG277" s="22" t="n">
        <v>118</v>
      </c>
      <c r="AH277" s="22" t="n">
        <v>274</v>
      </c>
      <c r="AI277" s="22" t="n">
        <v>42</v>
      </c>
      <c r="AJ277" s="22" t="n">
        <v>415</v>
      </c>
      <c r="AL277" s="22" t="n">
        <v>299</v>
      </c>
      <c r="AM277" s="22" t="n">
        <v>422</v>
      </c>
      <c r="AN277" s="22" t="n">
        <v>182</v>
      </c>
      <c r="AO277" s="22" t="n">
        <v>220</v>
      </c>
      <c r="AP277" s="22" t="n">
        <v>458</v>
      </c>
      <c r="AQ277" s="22" t="n">
        <v>159</v>
      </c>
      <c r="AR277" s="22" t="n">
        <v>174</v>
      </c>
      <c r="AS277" s="22" t="n">
        <v>85</v>
      </c>
      <c r="AU277" s="22" t="n">
        <v>423</v>
      </c>
      <c r="AV277" s="22" t="n">
        <v>543</v>
      </c>
      <c r="AW277" s="22" t="n">
        <v>701</v>
      </c>
      <c r="AX277" s="22" t="n">
        <v>332</v>
      </c>
    </row>
    <row r="278">
      <c r="B278" s="18" t="inlineStr">
        <is>
          <t>Weighted</t>
        </is>
      </c>
      <c r="C278" s="22" t="n">
        <v>1999</v>
      </c>
      <c r="D278" s="22" t="n">
        <v>987</v>
      </c>
      <c r="E278" s="22" t="n">
        <v>1009</v>
      </c>
      <c r="G278" s="22" t="n">
        <v>277</v>
      </c>
      <c r="H278" s="22" t="n">
        <v>341</v>
      </c>
      <c r="I278" s="22" t="n">
        <v>340</v>
      </c>
      <c r="J278" s="22" t="n">
        <v>341</v>
      </c>
      <c r="K278" s="22" t="n">
        <v>282</v>
      </c>
      <c r="L278" s="22" t="n">
        <v>420</v>
      </c>
      <c r="N278" s="22" t="n">
        <v>114</v>
      </c>
      <c r="O278" s="22" t="n">
        <v>91</v>
      </c>
      <c r="P278" s="22" t="n">
        <v>250</v>
      </c>
      <c r="Q278" s="22" t="n">
        <v>182</v>
      </c>
      <c r="R278" s="22" t="n">
        <v>159</v>
      </c>
      <c r="S278" s="22" t="n">
        <v>205</v>
      </c>
      <c r="T278" s="22" t="n">
        <v>205</v>
      </c>
      <c r="U278" s="22" t="n">
        <v>317</v>
      </c>
      <c r="V278" s="22" t="n">
        <v>295</v>
      </c>
      <c r="W278" s="22" t="n">
        <v>182</v>
      </c>
      <c r="Y278" s="22" t="n">
        <v>540</v>
      </c>
      <c r="Z278" s="22" t="n">
        <v>519</v>
      </c>
      <c r="AA278" s="22" t="n">
        <v>440</v>
      </c>
      <c r="AB278" s="22" t="n">
        <v>500</v>
      </c>
      <c r="AD278" s="22" t="n">
        <v>350</v>
      </c>
      <c r="AE278" s="22" t="n">
        <v>639</v>
      </c>
      <c r="AF278" s="22" t="n">
        <v>159</v>
      </c>
      <c r="AG278" s="22" t="n">
        <v>114</v>
      </c>
      <c r="AH278" s="22" t="n">
        <v>280</v>
      </c>
      <c r="AI278" s="22" t="n">
        <v>42</v>
      </c>
      <c r="AJ278" s="22" t="n">
        <v>416</v>
      </c>
      <c r="AL278" s="22" t="n">
        <v>296</v>
      </c>
      <c r="AM278" s="22" t="n">
        <v>417</v>
      </c>
      <c r="AN278" s="22" t="n">
        <v>184</v>
      </c>
      <c r="AO278" s="22" t="n">
        <v>215</v>
      </c>
      <c r="AP278" s="22" t="n">
        <v>465</v>
      </c>
      <c r="AQ278" s="22" t="n">
        <v>157</v>
      </c>
      <c r="AR278" s="22" t="n">
        <v>175</v>
      </c>
      <c r="AS278" s="22" t="n">
        <v>90</v>
      </c>
      <c r="AU278" s="22" t="n">
        <v>421</v>
      </c>
      <c r="AV278" s="22" t="n">
        <v>546</v>
      </c>
      <c r="AW278" s="22" t="n">
        <v>697</v>
      </c>
      <c r="AX278" s="22" t="n">
        <v>335</v>
      </c>
    </row>
    <row r="279">
      <c r="B279" s="23" t="inlineStr">
        <is>
          <t>Punishing people for their crimes while in prison</t>
        </is>
      </c>
      <c r="C279" s="24" t="n">
        <v>0.09192404294833152</v>
      </c>
      <c r="D279" s="24" t="n">
        <v>0.1049604917983402</v>
      </c>
      <c r="E279" s="24" t="n">
        <v>0.07858888786776971</v>
      </c>
      <c r="G279" s="24" t="n">
        <v>0.1012720295311374</v>
      </c>
      <c r="H279" s="24" t="n">
        <v>0.100501757369192</v>
      </c>
      <c r="I279" s="24" t="n">
        <v>0.1217738433630386</v>
      </c>
      <c r="J279" s="24" t="n">
        <v>0.08791825251717217</v>
      </c>
      <c r="K279" s="24" t="n">
        <v>0.1059383141912614</v>
      </c>
      <c r="L279" s="24" t="n">
        <v>0.04846853923818129</v>
      </c>
      <c r="N279" s="24" t="n">
        <v>0.08890746036167549</v>
      </c>
      <c r="O279" s="24" t="n">
        <v>0.1273666966367961</v>
      </c>
      <c r="P279" s="24" t="n">
        <v>0.07747688997603758</v>
      </c>
      <c r="Q279" s="24" t="n">
        <v>0.08660769603722869</v>
      </c>
      <c r="R279" s="24" t="n">
        <v>0.151500633101539</v>
      </c>
      <c r="S279" s="24" t="n">
        <v>0.09066393987280114</v>
      </c>
      <c r="T279" s="24" t="n">
        <v>0.07744750413164649</v>
      </c>
      <c r="U279" s="24" t="n">
        <v>0.09459848208056239</v>
      </c>
      <c r="V279" s="24" t="n">
        <v>0.09365690781848116</v>
      </c>
      <c r="W279" s="24" t="n">
        <v>0.05936401985838666</v>
      </c>
      <c r="Y279" s="24" t="n">
        <v>0.07691735686236283</v>
      </c>
      <c r="Z279" s="24" t="n">
        <v>0.07285853378907793</v>
      </c>
      <c r="AA279" s="24" t="n">
        <v>0.0946205079202124</v>
      </c>
      <c r="AB279" s="24" t="n">
        <v>0.1255483732532278</v>
      </c>
      <c r="AD279" s="24" t="n">
        <v>0.08684718033405736</v>
      </c>
      <c r="AE279" s="24" t="n">
        <v>0.06726915831294386</v>
      </c>
      <c r="AF279" s="24" t="n">
        <v>0.0447779579634003</v>
      </c>
      <c r="AG279" s="24" t="n">
        <v>0.1000991648212919</v>
      </c>
      <c r="AH279" s="24" t="n">
        <v>0.1372615834669785</v>
      </c>
      <c r="AI279" s="24" t="n">
        <v>0.09216073688293512</v>
      </c>
      <c r="AJ279" s="24" t="n">
        <v>0.11930060582025</v>
      </c>
      <c r="AL279" s="24" t="n">
        <v>0.08297084001286296</v>
      </c>
      <c r="AM279" s="24" t="n">
        <v>0.0708524370107865</v>
      </c>
      <c r="AN279" s="24" t="n">
        <v>0.05824998902248446</v>
      </c>
      <c r="AO279" s="24" t="n">
        <v>0.1006427706608364</v>
      </c>
      <c r="AP279" s="24" t="n">
        <v>0.1326978262985675</v>
      </c>
      <c r="AQ279" s="24" t="n">
        <v>0.1220027397806896</v>
      </c>
      <c r="AR279" s="24" t="n">
        <v>0.04776548466640472</v>
      </c>
      <c r="AS279" s="24" t="n">
        <v>0.08979443558404721</v>
      </c>
      <c r="AU279" s="24" t="n">
        <v>0.07084850073589907</v>
      </c>
      <c r="AV279" s="24" t="n">
        <v>0.09309653089057968</v>
      </c>
      <c r="AW279" s="24" t="n">
        <v>0.09669203886483271</v>
      </c>
      <c r="AX279" s="24" t="n">
        <v>0.1066101705739236</v>
      </c>
    </row>
    <row r="280">
      <c r="B280" s="23" t="inlineStr">
        <is>
          <t>Providing support and programmes to reduce the chance of someone reoffending (e.g. education, employment skills, mental health support, vocational training)</t>
        </is>
      </c>
      <c r="C280" s="24" t="n">
        <v>0.5999379583602235</v>
      </c>
      <c r="D280" s="24" t="n">
        <v>0.6110114447255709</v>
      </c>
      <c r="E280" s="24" t="n">
        <v>0.589637929628304</v>
      </c>
      <c r="G280" s="24" t="n">
        <v>0.5622405016820797</v>
      </c>
      <c r="H280" s="24" t="n">
        <v>0.5934417495370025</v>
      </c>
      <c r="I280" s="24" t="n">
        <v>0.5523892312005032</v>
      </c>
      <c r="J280" s="24" t="n">
        <v>0.610605860673791</v>
      </c>
      <c r="K280" s="24" t="n">
        <v>0.6488955396131392</v>
      </c>
      <c r="L280" s="24" t="n">
        <v>0.6270309542575113</v>
      </c>
      <c r="N280" s="24" t="n">
        <v>0.5745703076049556</v>
      </c>
      <c r="O280" s="24" t="n">
        <v>0.5703990557888242</v>
      </c>
      <c r="P280" s="24" t="n">
        <v>0.6119239882284987</v>
      </c>
      <c r="Q280" s="24" t="n">
        <v>0.6049418784989867</v>
      </c>
      <c r="R280" s="24" t="n">
        <v>0.6017333920133315</v>
      </c>
      <c r="S280" s="24" t="n">
        <v>0.561188086912609</v>
      </c>
      <c r="T280" s="24" t="n">
        <v>0.631744684924504</v>
      </c>
      <c r="U280" s="24" t="n">
        <v>0.6068369021748852</v>
      </c>
      <c r="V280" s="24" t="n">
        <v>0.6248142195587714</v>
      </c>
      <c r="W280" s="24" t="n">
        <v>0.5628635645363691</v>
      </c>
      <c r="Y280" s="24" t="n">
        <v>0.6477536987497025</v>
      </c>
      <c r="Z280" s="24" t="n">
        <v>0.613691442318497</v>
      </c>
      <c r="AA280" s="24" t="n">
        <v>0.5828531724761397</v>
      </c>
      <c r="AB280" s="24" t="n">
        <v>0.5490554539688922</v>
      </c>
      <c r="AD280" s="24" t="n">
        <v>0.5903018890783319</v>
      </c>
      <c r="AE280" s="24" t="n">
        <v>0.632127867942179</v>
      </c>
      <c r="AF280" s="24" t="n">
        <v>0.7055440134506615</v>
      </c>
      <c r="AG280" s="24" t="n">
        <v>0.5969201439366125</v>
      </c>
      <c r="AH280" s="24" t="n">
        <v>0.5541487690752849</v>
      </c>
      <c r="AI280" s="24" t="n">
        <v>0.4937693763332738</v>
      </c>
      <c r="AJ280" s="24" t="n">
        <v>0.5607489234382116</v>
      </c>
      <c r="AL280" s="24" t="n">
        <v>0.6063783718994562</v>
      </c>
      <c r="AM280" s="24" t="n">
        <v>0.6564757069602843</v>
      </c>
      <c r="AN280" s="24" t="n">
        <v>0.653132865743452</v>
      </c>
      <c r="AO280" s="24" t="n">
        <v>0.5867981880931773</v>
      </c>
      <c r="AP280" s="24" t="n">
        <v>0.5692967435713283</v>
      </c>
      <c r="AQ280" s="24" t="n">
        <v>0.5388149196627968</v>
      </c>
      <c r="AR280" s="24" t="n">
        <v>0.6064240279766152</v>
      </c>
      <c r="AS280" s="24" t="n">
        <v>0.4921486129071962</v>
      </c>
      <c r="AU280" s="24" t="n">
        <v>0.6306791136650535</v>
      </c>
      <c r="AV280" s="24" t="n">
        <v>0.6192513791132823</v>
      </c>
      <c r="AW280" s="24" t="n">
        <v>0.5937684283441858</v>
      </c>
      <c r="AX280" s="24" t="n">
        <v>0.5425915126163887</v>
      </c>
    </row>
    <row r="281">
      <c r="B281" s="23" t="inlineStr">
        <is>
          <t>Monitoring people after they leave prison to ensure they don’t reoffend</t>
        </is>
      </c>
      <c r="C281" s="24" t="n">
        <v>0.1200373335508239</v>
      </c>
      <c r="D281" s="24" t="n">
        <v>0.1176720105692643</v>
      </c>
      <c r="E281" s="24" t="n">
        <v>0.1223094923121149</v>
      </c>
      <c r="G281" s="24" t="n">
        <v>0.1727946329069447</v>
      </c>
      <c r="H281" s="24" t="n">
        <v>0.1596254400915063</v>
      </c>
      <c r="I281" s="24" t="n">
        <v>0.154862388304127</v>
      </c>
      <c r="J281" s="24" t="n">
        <v>0.1141729918770341</v>
      </c>
      <c r="K281" s="24" t="n">
        <v>0.0733223420378122</v>
      </c>
      <c r="L281" s="24" t="n">
        <v>0.06102184603130381</v>
      </c>
      <c r="N281" s="24" t="n">
        <v>0.1643211874556996</v>
      </c>
      <c r="O281" s="24" t="n">
        <v>0.1158646963875599</v>
      </c>
      <c r="P281" s="24" t="n">
        <v>0.1508802305565116</v>
      </c>
      <c r="Q281" s="24" t="n">
        <v>0.0849734866979486</v>
      </c>
      <c r="R281" s="24" t="n">
        <v>0.1148302638030813</v>
      </c>
      <c r="S281" s="24" t="n">
        <v>0.1604478719967327</v>
      </c>
      <c r="T281" s="24" t="n">
        <v>0.1090170349375805</v>
      </c>
      <c r="U281" s="24" t="n">
        <v>0.1258462175481984</v>
      </c>
      <c r="V281" s="24" t="n">
        <v>0.08405243835165285</v>
      </c>
      <c r="W281" s="24" t="n">
        <v>0.1069394837789541</v>
      </c>
      <c r="Y281" s="24" t="n">
        <v>0.09402267632410308</v>
      </c>
      <c r="Z281" s="24" t="n">
        <v>0.1095778294881632</v>
      </c>
      <c r="AA281" s="24" t="n">
        <v>0.1357145864385862</v>
      </c>
      <c r="AB281" s="24" t="n">
        <v>0.1451941460314934</v>
      </c>
      <c r="AD281" s="24" t="n">
        <v>0.1105607868380237</v>
      </c>
      <c r="AE281" s="24" t="n">
        <v>0.1169240582454043</v>
      </c>
      <c r="AF281" s="24" t="n">
        <v>0.07894858361650055</v>
      </c>
      <c r="AG281" s="24" t="n">
        <v>0.1516573024635668</v>
      </c>
      <c r="AH281" s="24" t="n">
        <v>0.1575686902928652</v>
      </c>
      <c r="AI281" s="24" t="n">
        <v>0.1205321801807692</v>
      </c>
      <c r="AJ281" s="24" t="n">
        <v>0.1144902654399975</v>
      </c>
      <c r="AL281" s="24" t="n">
        <v>0.1340658849455099</v>
      </c>
      <c r="AM281" s="24" t="n">
        <v>0.1077979637361037</v>
      </c>
      <c r="AN281" s="24" t="n">
        <v>0.07355477246050295</v>
      </c>
      <c r="AO281" s="24" t="n">
        <v>0.1450478796750362</v>
      </c>
      <c r="AP281" s="24" t="n">
        <v>0.1274967708281379</v>
      </c>
      <c r="AQ281" s="24" t="n">
        <v>0.1092459817569349</v>
      </c>
      <c r="AR281" s="24" t="n">
        <v>0.09838304634220438</v>
      </c>
      <c r="AS281" s="24" t="n">
        <v>0.1881975923204053</v>
      </c>
      <c r="AU281" s="24" t="n">
        <v>0.1048474198150023</v>
      </c>
      <c r="AV281" s="24" t="n">
        <v>0.09016700977150678</v>
      </c>
      <c r="AW281" s="24" t="n">
        <v>0.1192157636319665</v>
      </c>
      <c r="AX281" s="24" t="n">
        <v>0.1895798750238031</v>
      </c>
    </row>
    <row r="282">
      <c r="B282" s="23" t="inlineStr">
        <is>
          <t>A combination of punishment and support after leaving prison</t>
        </is>
      </c>
      <c r="C282" s="24" t="n">
        <v>0.1256167430495855</v>
      </c>
      <c r="D282" s="24" t="n">
        <v>0.1138182887868039</v>
      </c>
      <c r="E282" s="24" t="n">
        <v>0.1370626615496895</v>
      </c>
      <c r="G282" s="24" t="n">
        <v>0.07834437881043739</v>
      </c>
      <c r="H282" s="24" t="n">
        <v>0.1268181820896934</v>
      </c>
      <c r="I282" s="24" t="n">
        <v>0.1067414862478163</v>
      </c>
      <c r="J282" s="24" t="n">
        <v>0.133193923275754</v>
      </c>
      <c r="K282" s="24" t="n">
        <v>0.105046655778531</v>
      </c>
      <c r="L282" s="24" t="n">
        <v>0.1787461917536818</v>
      </c>
      <c r="N282" s="24" t="n">
        <v>0.1339420302372705</v>
      </c>
      <c r="O282" s="24" t="n">
        <v>0.1402752053428132</v>
      </c>
      <c r="P282" s="24" t="n">
        <v>0.114517788606359</v>
      </c>
      <c r="Q282" s="24" t="n">
        <v>0.1408896088877997</v>
      </c>
      <c r="R282" s="24" t="n">
        <v>0.09048211616549792</v>
      </c>
      <c r="S282" s="24" t="n">
        <v>0.1172205162679621</v>
      </c>
      <c r="T282" s="24" t="n">
        <v>0.1072059055972269</v>
      </c>
      <c r="U282" s="24" t="n">
        <v>0.117180844620334</v>
      </c>
      <c r="V282" s="24" t="n">
        <v>0.1302831304696997</v>
      </c>
      <c r="W282" s="24" t="n">
        <v>0.1811003621212617</v>
      </c>
      <c r="Y282" s="24" t="n">
        <v>0.1472914755440226</v>
      </c>
      <c r="Z282" s="24" t="n">
        <v>0.119559614909063</v>
      </c>
      <c r="AA282" s="24" t="n">
        <v>0.1308052043288971</v>
      </c>
      <c r="AB282" s="24" t="n">
        <v>0.1039294850396617</v>
      </c>
      <c r="AD282" s="24" t="n">
        <v>0.1581910249177583</v>
      </c>
      <c r="AE282" s="24" t="n">
        <v>0.1448773928513476</v>
      </c>
      <c r="AF282" s="24" t="n">
        <v>0.1232380776394585</v>
      </c>
      <c r="AG282" s="24" t="n">
        <v>0.08025557140789576</v>
      </c>
      <c r="AH282" s="24" t="n">
        <v>0.1079665386987769</v>
      </c>
      <c r="AI282" s="24" t="n">
        <v>0.1179131047566013</v>
      </c>
      <c r="AJ282" s="24" t="n">
        <v>0.09464643276983693</v>
      </c>
      <c r="AL282" s="24" t="n">
        <v>0.1276361635828605</v>
      </c>
      <c r="AM282" s="24" t="n">
        <v>0.132065845426441</v>
      </c>
      <c r="AN282" s="24" t="n">
        <v>0.1588378375622052</v>
      </c>
      <c r="AO282" s="24" t="n">
        <v>0.1194557439537964</v>
      </c>
      <c r="AP282" s="24" t="n">
        <v>0.1247180116033118</v>
      </c>
      <c r="AQ282" s="24" t="n">
        <v>0.07716513460239095</v>
      </c>
      <c r="AR282" s="24" t="n">
        <v>0.1199026165004755</v>
      </c>
      <c r="AS282" s="24" t="n">
        <v>0.1362570314110388</v>
      </c>
      <c r="AU282" s="24" t="n">
        <v>0.1431889262662374</v>
      </c>
      <c r="AV282" s="24" t="n">
        <v>0.1314527897989815</v>
      </c>
      <c r="AW282" s="24" t="n">
        <v>0.146928769870621</v>
      </c>
      <c r="AX282" s="24" t="n">
        <v>0.04965384772542777</v>
      </c>
    </row>
    <row r="283">
      <c r="B283" s="23" t="inlineStr">
        <is>
          <t>Not sure what rehabilitation involves</t>
        </is>
      </c>
      <c r="C283" s="24" t="n">
        <v>0.06248392209103548</v>
      </c>
      <c r="D283" s="24" t="n">
        <v>0.05253776412002072</v>
      </c>
      <c r="E283" s="24" t="n">
        <v>0.07240102864212203</v>
      </c>
      <c r="G283" s="24" t="n">
        <v>0.08534845706940078</v>
      </c>
      <c r="H283" s="24" t="n">
        <v>0.01961287091260579</v>
      </c>
      <c r="I283" s="24" t="n">
        <v>0.06423305088451486</v>
      </c>
      <c r="J283" s="24" t="n">
        <v>0.05410897165624885</v>
      </c>
      <c r="K283" s="24" t="n">
        <v>0.06679714837925603</v>
      </c>
      <c r="L283" s="24" t="n">
        <v>0.08473246871932157</v>
      </c>
      <c r="N283" s="24" t="n">
        <v>0.03825901434039854</v>
      </c>
      <c r="O283" s="24" t="n">
        <v>0.04609434584400643</v>
      </c>
      <c r="P283" s="24" t="n">
        <v>0.04520110263259307</v>
      </c>
      <c r="Q283" s="24" t="n">
        <v>0.08258732987803631</v>
      </c>
      <c r="R283" s="24" t="n">
        <v>0.04145359491655046</v>
      </c>
      <c r="S283" s="24" t="n">
        <v>0.07047958494989509</v>
      </c>
      <c r="T283" s="24" t="n">
        <v>0.07458487040904228</v>
      </c>
      <c r="U283" s="24" t="n">
        <v>0.05553755357601989</v>
      </c>
      <c r="V283" s="24" t="n">
        <v>0.06719330380139492</v>
      </c>
      <c r="W283" s="24" t="n">
        <v>0.08973256970502846</v>
      </c>
      <c r="Y283" s="24" t="n">
        <v>0.03401479251980909</v>
      </c>
      <c r="Z283" s="24" t="n">
        <v>0.08431257949519885</v>
      </c>
      <c r="AA283" s="24" t="n">
        <v>0.05600652883616444</v>
      </c>
      <c r="AB283" s="24" t="n">
        <v>0.07627254170672486</v>
      </c>
      <c r="AD283" s="24" t="n">
        <v>0.05409911883182869</v>
      </c>
      <c r="AE283" s="24" t="n">
        <v>0.03880152264812527</v>
      </c>
      <c r="AF283" s="24" t="n">
        <v>0.04749136732997924</v>
      </c>
      <c r="AG283" s="24" t="n">
        <v>0.0710678173706329</v>
      </c>
      <c r="AH283" s="24" t="n">
        <v>0.04305441846609456</v>
      </c>
      <c r="AI283" s="24" t="n">
        <v>0.1756246018464207</v>
      </c>
      <c r="AJ283" s="24" t="n">
        <v>0.110813772531704</v>
      </c>
      <c r="AL283" s="24" t="n">
        <v>0.04894873955931039</v>
      </c>
      <c r="AM283" s="24" t="n">
        <v>0.03280804686638448</v>
      </c>
      <c r="AN283" s="24" t="n">
        <v>0.05622453521135565</v>
      </c>
      <c r="AO283" s="24" t="n">
        <v>0.04805541761715378</v>
      </c>
      <c r="AP283" s="24" t="n">
        <v>0.04579064769865462</v>
      </c>
      <c r="AQ283" s="24" t="n">
        <v>0.1527712241971876</v>
      </c>
      <c r="AR283" s="24" t="n">
        <v>0.1275248245143001</v>
      </c>
      <c r="AS283" s="24" t="n">
        <v>0.09360232777731248</v>
      </c>
      <c r="AU283" s="24" t="n">
        <v>0.05043603951780772</v>
      </c>
      <c r="AV283" s="24" t="n">
        <v>0.06603229042564951</v>
      </c>
      <c r="AW283" s="24" t="n">
        <v>0.04339499928839412</v>
      </c>
      <c r="AX283" s="24" t="n">
        <v>0.1115645940604568</v>
      </c>
    </row>
    <row r="285">
      <c r="B285" s="20" t="inlineStr">
        <is>
          <t>In practice, which of the following do you think that rehabilitation in the UK currently prioritises most?</t>
        </is>
      </c>
    </row>
    <row r="286">
      <c r="B286" s="21" t="inlineStr">
        <is>
          <t>BASE: All Respondents</t>
        </is>
      </c>
    </row>
    <row r="287">
      <c r="B287" s="16" t="inlineStr">
        <is>
          <t>Unweighted</t>
        </is>
      </c>
      <c r="C287" s="22" t="n">
        <v>1999</v>
      </c>
      <c r="D287" s="22" t="n">
        <v>936</v>
      </c>
      <c r="E287" s="22" t="n">
        <v>1056</v>
      </c>
      <c r="G287" s="22" t="n">
        <v>282</v>
      </c>
      <c r="H287" s="22" t="n">
        <v>355</v>
      </c>
      <c r="I287" s="22" t="n">
        <v>333</v>
      </c>
      <c r="J287" s="22" t="n">
        <v>313</v>
      </c>
      <c r="K287" s="22" t="n">
        <v>283</v>
      </c>
      <c r="L287" s="22" t="n">
        <v>433</v>
      </c>
      <c r="N287" s="22" t="n">
        <v>103</v>
      </c>
      <c r="O287" s="22" t="n">
        <v>103</v>
      </c>
      <c r="P287" s="22" t="n">
        <v>259</v>
      </c>
      <c r="Q287" s="22" t="n">
        <v>192</v>
      </c>
      <c r="R287" s="22" t="n">
        <v>162</v>
      </c>
      <c r="S287" s="22" t="n">
        <v>220</v>
      </c>
      <c r="T287" s="22" t="n">
        <v>220</v>
      </c>
      <c r="U287" s="22" t="n">
        <v>302</v>
      </c>
      <c r="V287" s="22" t="n">
        <v>270</v>
      </c>
      <c r="W287" s="22" t="n">
        <v>168</v>
      </c>
      <c r="Y287" s="22" t="n">
        <v>568</v>
      </c>
      <c r="Z287" s="22" t="n">
        <v>481</v>
      </c>
      <c r="AA287" s="22" t="n">
        <v>459</v>
      </c>
      <c r="AB287" s="22" t="n">
        <v>474</v>
      </c>
      <c r="AD287" s="22" t="n">
        <v>355</v>
      </c>
      <c r="AE287" s="22" t="n">
        <v>640</v>
      </c>
      <c r="AF287" s="22" t="n">
        <v>155</v>
      </c>
      <c r="AG287" s="22" t="n">
        <v>118</v>
      </c>
      <c r="AH287" s="22" t="n">
        <v>274</v>
      </c>
      <c r="AI287" s="22" t="n">
        <v>42</v>
      </c>
      <c r="AJ287" s="22" t="n">
        <v>415</v>
      </c>
      <c r="AL287" s="22" t="n">
        <v>299</v>
      </c>
      <c r="AM287" s="22" t="n">
        <v>422</v>
      </c>
      <c r="AN287" s="22" t="n">
        <v>182</v>
      </c>
      <c r="AO287" s="22" t="n">
        <v>220</v>
      </c>
      <c r="AP287" s="22" t="n">
        <v>458</v>
      </c>
      <c r="AQ287" s="22" t="n">
        <v>159</v>
      </c>
      <c r="AR287" s="22" t="n">
        <v>174</v>
      </c>
      <c r="AS287" s="22" t="n">
        <v>85</v>
      </c>
      <c r="AU287" s="22" t="n">
        <v>423</v>
      </c>
      <c r="AV287" s="22" t="n">
        <v>543</v>
      </c>
      <c r="AW287" s="22" t="n">
        <v>701</v>
      </c>
      <c r="AX287" s="22" t="n">
        <v>332</v>
      </c>
    </row>
    <row r="288">
      <c r="B288" s="18" t="inlineStr">
        <is>
          <t>Weighted</t>
        </is>
      </c>
      <c r="C288" s="22" t="n">
        <v>1999</v>
      </c>
      <c r="D288" s="22" t="n">
        <v>987</v>
      </c>
      <c r="E288" s="22" t="n">
        <v>1009</v>
      </c>
      <c r="G288" s="22" t="n">
        <v>277</v>
      </c>
      <c r="H288" s="22" t="n">
        <v>341</v>
      </c>
      <c r="I288" s="22" t="n">
        <v>340</v>
      </c>
      <c r="J288" s="22" t="n">
        <v>341</v>
      </c>
      <c r="K288" s="22" t="n">
        <v>282</v>
      </c>
      <c r="L288" s="22" t="n">
        <v>420</v>
      </c>
      <c r="N288" s="22" t="n">
        <v>114</v>
      </c>
      <c r="O288" s="22" t="n">
        <v>91</v>
      </c>
      <c r="P288" s="22" t="n">
        <v>250</v>
      </c>
      <c r="Q288" s="22" t="n">
        <v>182</v>
      </c>
      <c r="R288" s="22" t="n">
        <v>159</v>
      </c>
      <c r="S288" s="22" t="n">
        <v>205</v>
      </c>
      <c r="T288" s="22" t="n">
        <v>205</v>
      </c>
      <c r="U288" s="22" t="n">
        <v>317</v>
      </c>
      <c r="V288" s="22" t="n">
        <v>295</v>
      </c>
      <c r="W288" s="22" t="n">
        <v>182</v>
      </c>
      <c r="Y288" s="22" t="n">
        <v>540</v>
      </c>
      <c r="Z288" s="22" t="n">
        <v>519</v>
      </c>
      <c r="AA288" s="22" t="n">
        <v>440</v>
      </c>
      <c r="AB288" s="22" t="n">
        <v>500</v>
      </c>
      <c r="AD288" s="22" t="n">
        <v>350</v>
      </c>
      <c r="AE288" s="22" t="n">
        <v>639</v>
      </c>
      <c r="AF288" s="22" t="n">
        <v>159</v>
      </c>
      <c r="AG288" s="22" t="n">
        <v>114</v>
      </c>
      <c r="AH288" s="22" t="n">
        <v>280</v>
      </c>
      <c r="AI288" s="22" t="n">
        <v>42</v>
      </c>
      <c r="AJ288" s="22" t="n">
        <v>416</v>
      </c>
      <c r="AL288" s="22" t="n">
        <v>296</v>
      </c>
      <c r="AM288" s="22" t="n">
        <v>417</v>
      </c>
      <c r="AN288" s="22" t="n">
        <v>184</v>
      </c>
      <c r="AO288" s="22" t="n">
        <v>215</v>
      </c>
      <c r="AP288" s="22" t="n">
        <v>465</v>
      </c>
      <c r="AQ288" s="22" t="n">
        <v>157</v>
      </c>
      <c r="AR288" s="22" t="n">
        <v>175</v>
      </c>
      <c r="AS288" s="22" t="n">
        <v>90</v>
      </c>
      <c r="AU288" s="22" t="n">
        <v>421</v>
      </c>
      <c r="AV288" s="22" t="n">
        <v>546</v>
      </c>
      <c r="AW288" s="22" t="n">
        <v>697</v>
      </c>
      <c r="AX288" s="22" t="n">
        <v>335</v>
      </c>
    </row>
    <row r="289">
      <c r="B289" s="23" t="inlineStr">
        <is>
          <t>Punishment</t>
        </is>
      </c>
      <c r="C289" s="24" t="n">
        <v>0.1769616738717188</v>
      </c>
      <c r="D289" s="24" t="n">
        <v>0.1742756692712311</v>
      </c>
      <c r="E289" s="24" t="n">
        <v>0.1796682703921076</v>
      </c>
      <c r="G289" s="24" t="n">
        <v>0.2407720674051015</v>
      </c>
      <c r="H289" s="24" t="n">
        <v>0.2028404919689475</v>
      </c>
      <c r="I289" s="24" t="n">
        <v>0.1815117413508464</v>
      </c>
      <c r="J289" s="24" t="n">
        <v>0.1638602632864785</v>
      </c>
      <c r="K289" s="24" t="n">
        <v>0.1627778359712378</v>
      </c>
      <c r="L289" s="24" t="n">
        <v>0.1303390364556803</v>
      </c>
      <c r="N289" s="24" t="n">
        <v>0.147052188388224</v>
      </c>
      <c r="O289" s="24" t="n">
        <v>0.2087875538052427</v>
      </c>
      <c r="P289" s="24" t="n">
        <v>0.2031281813242746</v>
      </c>
      <c r="Q289" s="24" t="n">
        <v>0.1826140599026535</v>
      </c>
      <c r="R289" s="24" t="n">
        <v>0.2090697607401576</v>
      </c>
      <c r="S289" s="24" t="n">
        <v>0.1283484750102227</v>
      </c>
      <c r="T289" s="24" t="n">
        <v>0.1979241557309502</v>
      </c>
      <c r="U289" s="24" t="n">
        <v>0.2143254035621733</v>
      </c>
      <c r="V289" s="24" t="n">
        <v>0.1442463483682623</v>
      </c>
      <c r="W289" s="24" t="n">
        <v>0.1291327315065686</v>
      </c>
      <c r="Y289" s="24" t="n">
        <v>0.1771312556456911</v>
      </c>
      <c r="Z289" s="24" t="n">
        <v>0.1561936149512578</v>
      </c>
      <c r="AA289" s="24" t="n">
        <v>0.1956661513340322</v>
      </c>
      <c r="AB289" s="24" t="n">
        <v>0.1818758305484315</v>
      </c>
      <c r="AD289" s="24" t="n">
        <v>0.1382698527939374</v>
      </c>
      <c r="AE289" s="24" t="n">
        <v>0.2007595982774473</v>
      </c>
      <c r="AF289" s="24" t="n">
        <v>0.2089524082262331</v>
      </c>
      <c r="AG289" s="24" t="n">
        <v>0.2436325517172122</v>
      </c>
      <c r="AH289" s="24" t="n">
        <v>0.167513199377214</v>
      </c>
      <c r="AI289" s="24" t="n">
        <v>0.1557270675698656</v>
      </c>
      <c r="AJ289" s="24" t="n">
        <v>0.1509495881629778</v>
      </c>
      <c r="AL289" s="24" t="n">
        <v>0.1693595142300516</v>
      </c>
      <c r="AM289" s="24" t="n">
        <v>0.1903349649863763</v>
      </c>
      <c r="AN289" s="24" t="n">
        <v>0.2120836025648105</v>
      </c>
      <c r="AO289" s="24" t="n">
        <v>0.2272699673673491</v>
      </c>
      <c r="AP289" s="24" t="n">
        <v>0.1551767130691701</v>
      </c>
      <c r="AQ289" s="24" t="n">
        <v>0.1406176708427361</v>
      </c>
      <c r="AR289" s="24" t="n">
        <v>0.1503218875691208</v>
      </c>
      <c r="AS289" s="24" t="n">
        <v>0.1760698762940061</v>
      </c>
      <c r="AU289" s="24" t="n">
        <v>0.2647984665145955</v>
      </c>
      <c r="AV289" s="24" t="n">
        <v>0.1342614590443089</v>
      </c>
      <c r="AW289" s="24" t="n">
        <v>0.1516962322186632</v>
      </c>
      <c r="AX289" s="24" t="n">
        <v>0.1886524794803835</v>
      </c>
    </row>
    <row r="290">
      <c r="B290" s="23" t="inlineStr">
        <is>
          <t>Reducing reoffending</t>
        </is>
      </c>
      <c r="C290" s="24" t="n">
        <v>0.2788855113359703</v>
      </c>
      <c r="D290" s="24" t="n">
        <v>0.2980967568539723</v>
      </c>
      <c r="E290" s="24" t="n">
        <v>0.2604799289612998</v>
      </c>
      <c r="G290" s="24" t="n">
        <v>0.2347157927623662</v>
      </c>
      <c r="H290" s="24" t="n">
        <v>0.2550419768157765</v>
      </c>
      <c r="I290" s="24" t="n">
        <v>0.2737673182718731</v>
      </c>
      <c r="J290" s="24" t="n">
        <v>0.2808806537408159</v>
      </c>
      <c r="K290" s="24" t="n">
        <v>0.3045227828321291</v>
      </c>
      <c r="L290" s="24" t="n">
        <v>0.3126896496778243</v>
      </c>
      <c r="N290" s="24" t="n">
        <v>0.3062115911205514</v>
      </c>
      <c r="O290" s="24" t="n">
        <v>0.2592677661678972</v>
      </c>
      <c r="P290" s="24" t="n">
        <v>0.2756070390299986</v>
      </c>
      <c r="Q290" s="24" t="n">
        <v>0.3106651854373986</v>
      </c>
      <c r="R290" s="24" t="n">
        <v>0.3014465456955336</v>
      </c>
      <c r="S290" s="24" t="n">
        <v>0.2677059072730579</v>
      </c>
      <c r="T290" s="24" t="n">
        <v>0.28630211207603</v>
      </c>
      <c r="U290" s="24" t="n">
        <v>0.2302743697355488</v>
      </c>
      <c r="V290" s="24" t="n">
        <v>0.3030714493476019</v>
      </c>
      <c r="W290" s="24" t="n">
        <v>0.2742998009567111</v>
      </c>
      <c r="Y290" s="24" t="n">
        <v>0.2625844182775181</v>
      </c>
      <c r="Z290" s="24" t="n">
        <v>0.2858082653264986</v>
      </c>
      <c r="AA290" s="24" t="n">
        <v>0.2733391238318617</v>
      </c>
      <c r="AB290" s="24" t="n">
        <v>0.294185694200546</v>
      </c>
      <c r="AD290" s="24" t="n">
        <v>0.2824207411816076</v>
      </c>
      <c r="AE290" s="24" t="n">
        <v>0.2921382757149832</v>
      </c>
      <c r="AF290" s="24" t="n">
        <v>0.3027627012983707</v>
      </c>
      <c r="AG290" s="24" t="n">
        <v>0.2608441800483342</v>
      </c>
      <c r="AH290" s="24" t="n">
        <v>0.2725415961640553</v>
      </c>
      <c r="AI290" s="24" t="n">
        <v>0.2207688051679902</v>
      </c>
      <c r="AJ290" s="24" t="n">
        <v>0.2615911799071713</v>
      </c>
      <c r="AL290" s="24" t="n">
        <v>0.2524471745633658</v>
      </c>
      <c r="AM290" s="24" t="n">
        <v>0.2821032639901042</v>
      </c>
      <c r="AN290" s="24" t="n">
        <v>0.3326929631882559</v>
      </c>
      <c r="AO290" s="24" t="n">
        <v>0.2846627819905259</v>
      </c>
      <c r="AP290" s="24" t="n">
        <v>0.317411794828088</v>
      </c>
      <c r="AQ290" s="24" t="n">
        <v>0.230072380081084</v>
      </c>
      <c r="AR290" s="24" t="n">
        <v>0.2385165956991973</v>
      </c>
      <c r="AS290" s="24" t="n">
        <v>0.1922114116480219</v>
      </c>
      <c r="AU290" s="24" t="n">
        <v>0.2896401483109766</v>
      </c>
      <c r="AV290" s="24" t="n">
        <v>0.2849475350442553</v>
      </c>
      <c r="AW290" s="24" t="n">
        <v>0.2828372908790872</v>
      </c>
      <c r="AX290" s="24" t="n">
        <v>0.2472455628612156</v>
      </c>
    </row>
    <row r="291">
      <c r="B291" s="23" t="inlineStr">
        <is>
          <t>Public protection</t>
        </is>
      </c>
      <c r="C291" s="24" t="n">
        <v>0.1466605878627867</v>
      </c>
      <c r="D291" s="24" t="n">
        <v>0.160374517090606</v>
      </c>
      <c r="E291" s="24" t="n">
        <v>0.1336857062863647</v>
      </c>
      <c r="G291" s="24" t="n">
        <v>0.1976965128245224</v>
      </c>
      <c r="H291" s="24" t="n">
        <v>0.2188170622898894</v>
      </c>
      <c r="I291" s="24" t="n">
        <v>0.1874503197395748</v>
      </c>
      <c r="J291" s="24" t="n">
        <v>0.146273175447525</v>
      </c>
      <c r="K291" s="24" t="n">
        <v>0.07155740474103846</v>
      </c>
      <c r="L291" s="24" t="n">
        <v>0.07210212392882895</v>
      </c>
      <c r="N291" s="24" t="n">
        <v>0.119040942681014</v>
      </c>
      <c r="O291" s="24" t="n">
        <v>0.09966877222484027</v>
      </c>
      <c r="P291" s="24" t="n">
        <v>0.1693181262419182</v>
      </c>
      <c r="Q291" s="24" t="n">
        <v>0.1369593322083805</v>
      </c>
      <c r="R291" s="24" t="n">
        <v>0.1447166029041054</v>
      </c>
      <c r="S291" s="24" t="n">
        <v>0.1818395645642271</v>
      </c>
      <c r="T291" s="24" t="n">
        <v>0.1103392500826099</v>
      </c>
      <c r="U291" s="24" t="n">
        <v>0.1883792879615699</v>
      </c>
      <c r="V291" s="24" t="n">
        <v>0.1318878216916088</v>
      </c>
      <c r="W291" s="24" t="n">
        <v>0.1202108168976194</v>
      </c>
      <c r="Y291" s="24" t="n">
        <v>0.1567260418753182</v>
      </c>
      <c r="Z291" s="24" t="n">
        <v>0.1357880743455376</v>
      </c>
      <c r="AA291" s="24" t="n">
        <v>0.1487653365408506</v>
      </c>
      <c r="AB291" s="24" t="n">
        <v>0.1452233877234609</v>
      </c>
      <c r="AD291" s="24" t="n">
        <v>0.1123725230642805</v>
      </c>
      <c r="AE291" s="24" t="n">
        <v>0.1635287282884022</v>
      </c>
      <c r="AF291" s="24" t="n">
        <v>0.1421397538903498</v>
      </c>
      <c r="AG291" s="24" t="n">
        <v>0.226011779746481</v>
      </c>
      <c r="AH291" s="24" t="n">
        <v>0.1191114792179728</v>
      </c>
      <c r="AI291" s="24" t="n">
        <v>0.1662684586718459</v>
      </c>
      <c r="AJ291" s="24" t="n">
        <v>0.1460600030629295</v>
      </c>
      <c r="AL291" s="24" t="n">
        <v>0.1468152842092984</v>
      </c>
      <c r="AM291" s="24" t="n">
        <v>0.2012170020209271</v>
      </c>
      <c r="AN291" s="24" t="n">
        <v>0.1567282235941606</v>
      </c>
      <c r="AO291" s="24" t="n">
        <v>0.1890960629930407</v>
      </c>
      <c r="AP291" s="24" t="n">
        <v>0.1052487955387745</v>
      </c>
      <c r="AQ291" s="24" t="n">
        <v>0.1326795480976133</v>
      </c>
      <c r="AR291" s="24" t="n">
        <v>0.09369469485381869</v>
      </c>
      <c r="AS291" s="24" t="n">
        <v>0.1130707290751608</v>
      </c>
      <c r="AU291" s="24" t="n">
        <v>0.1504652345435909</v>
      </c>
      <c r="AV291" s="24" t="n">
        <v>0.09089136169999187</v>
      </c>
      <c r="AW291" s="24" t="n">
        <v>0.1726892426464479</v>
      </c>
      <c r="AX291" s="24" t="n">
        <v>0.1786926827532754</v>
      </c>
    </row>
    <row r="292">
      <c r="B292" s="23" t="inlineStr">
        <is>
          <t>Reintegration into society</t>
        </is>
      </c>
      <c r="C292" s="24" t="n">
        <v>0.2316030776888308</v>
      </c>
      <c r="D292" s="24" t="n">
        <v>0.2502933954264265</v>
      </c>
      <c r="E292" s="24" t="n">
        <v>0.2123140060686513</v>
      </c>
      <c r="G292" s="24" t="n">
        <v>0.198527741944226</v>
      </c>
      <c r="H292" s="24" t="n">
        <v>0.2649501568123118</v>
      </c>
      <c r="I292" s="24" t="n">
        <v>0.2219936156760536</v>
      </c>
      <c r="J292" s="24" t="n">
        <v>0.2321002939770115</v>
      </c>
      <c r="K292" s="24" t="n">
        <v>0.2466623436370401</v>
      </c>
      <c r="L292" s="24" t="n">
        <v>0.2235742860230727</v>
      </c>
      <c r="N292" s="24" t="n">
        <v>0.2798528341932136</v>
      </c>
      <c r="O292" s="24" t="n">
        <v>0.2645480971603147</v>
      </c>
      <c r="P292" s="24" t="n">
        <v>0.1969579523478988</v>
      </c>
      <c r="Q292" s="24" t="n">
        <v>0.1929918467965867</v>
      </c>
      <c r="R292" s="24" t="n">
        <v>0.1902229952562043</v>
      </c>
      <c r="S292" s="24" t="n">
        <v>0.2608118942916153</v>
      </c>
      <c r="T292" s="24" t="n">
        <v>0.2308008492005528</v>
      </c>
      <c r="U292" s="24" t="n">
        <v>0.2446268766980628</v>
      </c>
      <c r="V292" s="24" t="n">
        <v>0.2155556344534244</v>
      </c>
      <c r="W292" s="24" t="n">
        <v>0.2788397536774623</v>
      </c>
      <c r="Y292" s="24" t="n">
        <v>0.2631006174184303</v>
      </c>
      <c r="Z292" s="24" t="n">
        <v>0.2345767670077877</v>
      </c>
      <c r="AA292" s="24" t="n">
        <v>0.2180297544980237</v>
      </c>
      <c r="AB292" s="24" t="n">
        <v>0.2064435696756962</v>
      </c>
      <c r="AD292" s="24" t="n">
        <v>0.2640024770772046</v>
      </c>
      <c r="AE292" s="24" t="n">
        <v>0.2292806542357868</v>
      </c>
      <c r="AF292" s="24" t="n">
        <v>0.2124204905917323</v>
      </c>
      <c r="AG292" s="24" t="n">
        <v>0.1792861354752272</v>
      </c>
      <c r="AH292" s="24" t="n">
        <v>0.2674741590021035</v>
      </c>
      <c r="AI292" s="24" t="n">
        <v>0.07919759845430722</v>
      </c>
      <c r="AJ292" s="24" t="n">
        <v>0.2210336437369471</v>
      </c>
      <c r="AL292" s="24" t="n">
        <v>0.2442125461612286</v>
      </c>
      <c r="AM292" s="24" t="n">
        <v>0.2269971074665881</v>
      </c>
      <c r="AN292" s="24" t="n">
        <v>0.1800415243256209</v>
      </c>
      <c r="AO292" s="24" t="n">
        <v>0.2065195908083754</v>
      </c>
      <c r="AP292" s="24" t="n">
        <v>0.2668414971994044</v>
      </c>
      <c r="AQ292" s="24" t="n">
        <v>0.2320784384272195</v>
      </c>
      <c r="AR292" s="24" t="n">
        <v>0.2148674451986374</v>
      </c>
      <c r="AS292" s="24" t="n">
        <v>0.2263934882046243</v>
      </c>
      <c r="AU292" s="24" t="n">
        <v>0.1587647207056413</v>
      </c>
      <c r="AV292" s="24" t="n">
        <v>0.2650793527703654</v>
      </c>
      <c r="AW292" s="24" t="n">
        <v>0.2543337558392456</v>
      </c>
      <c r="AX292" s="24" t="n">
        <v>0.2213593996775816</v>
      </c>
    </row>
    <row r="293">
      <c r="B293" s="23" t="inlineStr">
        <is>
          <t>Don’t know</t>
        </is>
      </c>
      <c r="C293" s="24" t="n">
        <v>0.1658891492406934</v>
      </c>
      <c r="D293" s="24" t="n">
        <v>0.1169596613577641</v>
      </c>
      <c r="E293" s="24" t="n">
        <v>0.2138520882915765</v>
      </c>
      <c r="G293" s="24" t="n">
        <v>0.1282878850637839</v>
      </c>
      <c r="H293" s="24" t="n">
        <v>0.05835031211307484</v>
      </c>
      <c r="I293" s="24" t="n">
        <v>0.1352770049616521</v>
      </c>
      <c r="J293" s="24" t="n">
        <v>0.1768856135481689</v>
      </c>
      <c r="K293" s="24" t="n">
        <v>0.2144796328185545</v>
      </c>
      <c r="L293" s="24" t="n">
        <v>0.2612949039145936</v>
      </c>
      <c r="N293" s="24" t="n">
        <v>0.1478424436169967</v>
      </c>
      <c r="O293" s="24" t="n">
        <v>0.1677278106417053</v>
      </c>
      <c r="P293" s="24" t="n">
        <v>0.1549887010559098</v>
      </c>
      <c r="Q293" s="24" t="n">
        <v>0.1767695756549807</v>
      </c>
      <c r="R293" s="24" t="n">
        <v>0.154544095403999</v>
      </c>
      <c r="S293" s="24" t="n">
        <v>0.1612941588608772</v>
      </c>
      <c r="T293" s="24" t="n">
        <v>0.1746336329098572</v>
      </c>
      <c r="U293" s="24" t="n">
        <v>0.1223940620426451</v>
      </c>
      <c r="V293" s="24" t="n">
        <v>0.2052387461391026</v>
      </c>
      <c r="W293" s="24" t="n">
        <v>0.1975168969616385</v>
      </c>
      <c r="Y293" s="24" t="n">
        <v>0.1404576667830424</v>
      </c>
      <c r="Z293" s="24" t="n">
        <v>0.1876332783689183</v>
      </c>
      <c r="AA293" s="24" t="n">
        <v>0.1641996337952318</v>
      </c>
      <c r="AB293" s="24" t="n">
        <v>0.1722715178518655</v>
      </c>
      <c r="AD293" s="24" t="n">
        <v>0.2029344058829699</v>
      </c>
      <c r="AE293" s="24" t="n">
        <v>0.1142927434833805</v>
      </c>
      <c r="AF293" s="24" t="n">
        <v>0.1337246459933141</v>
      </c>
      <c r="AG293" s="24" t="n">
        <v>0.09022535301274529</v>
      </c>
      <c r="AH293" s="24" t="n">
        <v>0.1733595662386542</v>
      </c>
      <c r="AI293" s="24" t="n">
        <v>0.3780380701359911</v>
      </c>
      <c r="AJ293" s="24" t="n">
        <v>0.2203655851299743</v>
      </c>
      <c r="AL293" s="24" t="n">
        <v>0.1871654808360554</v>
      </c>
      <c r="AM293" s="24" t="n">
        <v>0.0993476615360042</v>
      </c>
      <c r="AN293" s="24" t="n">
        <v>0.1184536863271522</v>
      </c>
      <c r="AO293" s="24" t="n">
        <v>0.09245159684070889</v>
      </c>
      <c r="AP293" s="24" t="n">
        <v>0.155321199364563</v>
      </c>
      <c r="AQ293" s="24" t="n">
        <v>0.2645519625513469</v>
      </c>
      <c r="AR293" s="24" t="n">
        <v>0.3025993766792259</v>
      </c>
      <c r="AS293" s="24" t="n">
        <v>0.2922544947781869</v>
      </c>
      <c r="AU293" s="24" t="n">
        <v>0.1363314299251956</v>
      </c>
      <c r="AV293" s="24" t="n">
        <v>0.2248202914410785</v>
      </c>
      <c r="AW293" s="24" t="n">
        <v>0.138443478416556</v>
      </c>
      <c r="AX293" s="24" t="n">
        <v>0.1640498752275439</v>
      </c>
    </row>
    <row r="295">
      <c r="B295" s="20" t="inlineStr">
        <is>
          <t>Using the scale below, please rate how good or bad you think that the government’s current approach to rehabilitation is. A response of 0 (on the left) would indicate ‘very bad’ and a response of 10 (on the right) would indicate ‘very bad’.</t>
        </is>
      </c>
    </row>
    <row r="296">
      <c r="B296" s="21" t="inlineStr">
        <is>
          <t>BASE: All Respondents</t>
        </is>
      </c>
    </row>
    <row r="297">
      <c r="B297" s="16" t="inlineStr">
        <is>
          <t>Unweighted</t>
        </is>
      </c>
      <c r="C297" s="22" t="n">
        <v>1999</v>
      </c>
      <c r="D297" s="22" t="n">
        <v>936</v>
      </c>
      <c r="E297" s="22" t="n">
        <v>1056</v>
      </c>
      <c r="G297" s="22" t="n">
        <v>282</v>
      </c>
      <c r="H297" s="22" t="n">
        <v>355</v>
      </c>
      <c r="I297" s="22" t="n">
        <v>333</v>
      </c>
      <c r="J297" s="22" t="n">
        <v>313</v>
      </c>
      <c r="K297" s="22" t="n">
        <v>283</v>
      </c>
      <c r="L297" s="22" t="n">
        <v>433</v>
      </c>
      <c r="N297" s="22" t="n">
        <v>103</v>
      </c>
      <c r="O297" s="22" t="n">
        <v>103</v>
      </c>
      <c r="P297" s="22" t="n">
        <v>259</v>
      </c>
      <c r="Q297" s="22" t="n">
        <v>192</v>
      </c>
      <c r="R297" s="22" t="n">
        <v>162</v>
      </c>
      <c r="S297" s="22" t="n">
        <v>220</v>
      </c>
      <c r="T297" s="22" t="n">
        <v>220</v>
      </c>
      <c r="U297" s="22" t="n">
        <v>302</v>
      </c>
      <c r="V297" s="22" t="n">
        <v>270</v>
      </c>
      <c r="W297" s="22" t="n">
        <v>168</v>
      </c>
      <c r="Y297" s="22" t="n">
        <v>568</v>
      </c>
      <c r="Z297" s="22" t="n">
        <v>481</v>
      </c>
      <c r="AA297" s="22" t="n">
        <v>459</v>
      </c>
      <c r="AB297" s="22" t="n">
        <v>474</v>
      </c>
      <c r="AD297" s="22" t="n">
        <v>355</v>
      </c>
      <c r="AE297" s="22" t="n">
        <v>640</v>
      </c>
      <c r="AF297" s="22" t="n">
        <v>155</v>
      </c>
      <c r="AG297" s="22" t="n">
        <v>118</v>
      </c>
      <c r="AH297" s="22" t="n">
        <v>274</v>
      </c>
      <c r="AI297" s="22" t="n">
        <v>42</v>
      </c>
      <c r="AJ297" s="22" t="n">
        <v>415</v>
      </c>
      <c r="AL297" s="22" t="n">
        <v>299</v>
      </c>
      <c r="AM297" s="22" t="n">
        <v>422</v>
      </c>
      <c r="AN297" s="22" t="n">
        <v>182</v>
      </c>
      <c r="AO297" s="22" t="n">
        <v>220</v>
      </c>
      <c r="AP297" s="22" t="n">
        <v>458</v>
      </c>
      <c r="AQ297" s="22" t="n">
        <v>159</v>
      </c>
      <c r="AR297" s="22" t="n">
        <v>174</v>
      </c>
      <c r="AS297" s="22" t="n">
        <v>85</v>
      </c>
      <c r="AU297" s="22" t="n">
        <v>423</v>
      </c>
      <c r="AV297" s="22" t="n">
        <v>543</v>
      </c>
      <c r="AW297" s="22" t="n">
        <v>701</v>
      </c>
      <c r="AX297" s="22" t="n">
        <v>332</v>
      </c>
    </row>
    <row r="298">
      <c r="B298" s="18" t="inlineStr">
        <is>
          <t>Weighted</t>
        </is>
      </c>
      <c r="C298" s="22" t="n">
        <v>1999</v>
      </c>
      <c r="D298" s="22" t="n">
        <v>987</v>
      </c>
      <c r="E298" s="22" t="n">
        <v>1009</v>
      </c>
      <c r="G298" s="22" t="n">
        <v>277</v>
      </c>
      <c r="H298" s="22" t="n">
        <v>341</v>
      </c>
      <c r="I298" s="22" t="n">
        <v>340</v>
      </c>
      <c r="J298" s="22" t="n">
        <v>341</v>
      </c>
      <c r="K298" s="22" t="n">
        <v>282</v>
      </c>
      <c r="L298" s="22" t="n">
        <v>420</v>
      </c>
      <c r="N298" s="22" t="n">
        <v>114</v>
      </c>
      <c r="O298" s="22" t="n">
        <v>91</v>
      </c>
      <c r="P298" s="22" t="n">
        <v>250</v>
      </c>
      <c r="Q298" s="22" t="n">
        <v>182</v>
      </c>
      <c r="R298" s="22" t="n">
        <v>159</v>
      </c>
      <c r="S298" s="22" t="n">
        <v>205</v>
      </c>
      <c r="T298" s="22" t="n">
        <v>205</v>
      </c>
      <c r="U298" s="22" t="n">
        <v>317</v>
      </c>
      <c r="V298" s="22" t="n">
        <v>295</v>
      </c>
      <c r="W298" s="22" t="n">
        <v>182</v>
      </c>
      <c r="Y298" s="22" t="n">
        <v>540</v>
      </c>
      <c r="Z298" s="22" t="n">
        <v>519</v>
      </c>
      <c r="AA298" s="22" t="n">
        <v>440</v>
      </c>
      <c r="AB298" s="22" t="n">
        <v>500</v>
      </c>
      <c r="AD298" s="22" t="n">
        <v>350</v>
      </c>
      <c r="AE298" s="22" t="n">
        <v>639</v>
      </c>
      <c r="AF298" s="22" t="n">
        <v>159</v>
      </c>
      <c r="AG298" s="22" t="n">
        <v>114</v>
      </c>
      <c r="AH298" s="22" t="n">
        <v>280</v>
      </c>
      <c r="AI298" s="22" t="n">
        <v>42</v>
      </c>
      <c r="AJ298" s="22" t="n">
        <v>416</v>
      </c>
      <c r="AL298" s="22" t="n">
        <v>296</v>
      </c>
      <c r="AM298" s="22" t="n">
        <v>417</v>
      </c>
      <c r="AN298" s="22" t="n">
        <v>184</v>
      </c>
      <c r="AO298" s="22" t="n">
        <v>215</v>
      </c>
      <c r="AP298" s="22" t="n">
        <v>465</v>
      </c>
      <c r="AQ298" s="22" t="n">
        <v>157</v>
      </c>
      <c r="AR298" s="22" t="n">
        <v>175</v>
      </c>
      <c r="AS298" s="22" t="n">
        <v>90</v>
      </c>
      <c r="AU298" s="22" t="n">
        <v>421</v>
      </c>
      <c r="AV298" s="22" t="n">
        <v>546</v>
      </c>
      <c r="AW298" s="22" t="n">
        <v>697</v>
      </c>
      <c r="AX298" s="22" t="n">
        <v>335</v>
      </c>
    </row>
    <row r="299">
      <c r="B299" s="23" t="inlineStr">
        <is>
          <t>0</t>
        </is>
      </c>
      <c r="C299" s="24" t="n">
        <v>0.07190202443170896</v>
      </c>
      <c r="D299" s="24" t="n">
        <v>0.08730581905460574</v>
      </c>
      <c r="E299" s="24" t="n">
        <v>0.05704963506024883</v>
      </c>
      <c r="G299" s="24" t="n">
        <v>0.03702742160175927</v>
      </c>
      <c r="H299" s="24" t="n">
        <v>0.04228396093398794</v>
      </c>
      <c r="I299" s="24" t="n">
        <v>0.05823349556045652</v>
      </c>
      <c r="J299" s="24" t="n">
        <v>0.08908642748200665</v>
      </c>
      <c r="K299" s="24" t="n">
        <v>0.1041996022534391</v>
      </c>
      <c r="L299" s="24" t="n">
        <v>0.09439339389464149</v>
      </c>
      <c r="N299" s="24" t="n">
        <v>0.1095120909317806</v>
      </c>
      <c r="O299" s="24" t="n">
        <v>0.106921949428773</v>
      </c>
      <c r="P299" s="24" t="n">
        <v>0.06106851614292353</v>
      </c>
      <c r="Q299" s="24" t="n">
        <v>0.05133981183898922</v>
      </c>
      <c r="R299" s="24" t="n">
        <v>0.08432847433308416</v>
      </c>
      <c r="S299" s="24" t="n">
        <v>0.03667876558849869</v>
      </c>
      <c r="T299" s="24" t="n">
        <v>0.06303231326974829</v>
      </c>
      <c r="U299" s="24" t="n">
        <v>0.05761236052264593</v>
      </c>
      <c r="V299" s="24" t="n">
        <v>0.09445427512092069</v>
      </c>
      <c r="W299" s="24" t="n">
        <v>0.09334570908014164</v>
      </c>
      <c r="Y299" s="24" t="n">
        <v>0.06296277822501223</v>
      </c>
      <c r="Z299" s="24" t="n">
        <v>0.06648065885714241</v>
      </c>
      <c r="AA299" s="24" t="n">
        <v>0.08006644586874109</v>
      </c>
      <c r="AB299" s="24" t="n">
        <v>0.07999909693675317</v>
      </c>
      <c r="AD299" s="24" t="n">
        <v>0.07484037011317655</v>
      </c>
      <c r="AE299" s="24" t="n">
        <v>0.03982409429121632</v>
      </c>
      <c r="AF299" s="24" t="n">
        <v>0.04599341529849907</v>
      </c>
      <c r="AG299" s="24" t="n">
        <v>0.0460774849823023</v>
      </c>
      <c r="AH299" s="24" t="n">
        <v>0.1837823157536718</v>
      </c>
      <c r="AI299" s="24" t="n">
        <v>0.04385989867208937</v>
      </c>
      <c r="AJ299" s="24" t="n">
        <v>0.06327528709552224</v>
      </c>
      <c r="AL299" s="24" t="n">
        <v>0.04478126341265711</v>
      </c>
      <c r="AM299" s="24" t="n">
        <v>0.01948396598126028</v>
      </c>
      <c r="AN299" s="24" t="n">
        <v>0.05105248199829286</v>
      </c>
      <c r="AO299" s="24" t="n">
        <v>0.03919565828422309</v>
      </c>
      <c r="AP299" s="24" t="n">
        <v>0.1635723748841115</v>
      </c>
      <c r="AQ299" s="24" t="n">
        <v>0.08516585915583502</v>
      </c>
      <c r="AR299" s="24" t="n">
        <v>0.01947963072447105</v>
      </c>
      <c r="AS299" s="24" t="n">
        <v>0.1297239213539744</v>
      </c>
      <c r="AU299" s="24" t="n">
        <v>0.05423396241340103</v>
      </c>
      <c r="AV299" s="24" t="n">
        <v>0.1310786555307842</v>
      </c>
      <c r="AW299" s="24" t="n">
        <v>0.05875821801638698</v>
      </c>
      <c r="AX299" s="24" t="n">
        <v>0.02495128364468214</v>
      </c>
    </row>
    <row r="300">
      <c r="B300" s="23" t="inlineStr">
        <is>
          <t>1</t>
        </is>
      </c>
      <c r="C300" s="24" t="n">
        <v>0.05852151144535955</v>
      </c>
      <c r="D300" s="24" t="n">
        <v>0.06603088337826989</v>
      </c>
      <c r="E300" s="24" t="n">
        <v>0.05135141308514664</v>
      </c>
      <c r="G300" s="24" t="n">
        <v>0.0385755148383885</v>
      </c>
      <c r="H300" s="24" t="n">
        <v>0.03507680836148534</v>
      </c>
      <c r="I300" s="24" t="n">
        <v>0.07306307514085861</v>
      </c>
      <c r="J300" s="24" t="n">
        <v>0.0514460659490421</v>
      </c>
      <c r="K300" s="24" t="n">
        <v>0.07234122054395453</v>
      </c>
      <c r="L300" s="24" t="n">
        <v>0.07541336061763547</v>
      </c>
      <c r="N300" s="24" t="n">
        <v>0.03673476569140414</v>
      </c>
      <c r="O300" s="24" t="n">
        <v>0.04219199104586917</v>
      </c>
      <c r="P300" s="24" t="n">
        <v>0.04895104000009563</v>
      </c>
      <c r="Q300" s="24" t="n">
        <v>0.05953192789924169</v>
      </c>
      <c r="R300" s="24" t="n">
        <v>0.07649421156686138</v>
      </c>
      <c r="S300" s="24" t="n">
        <v>0.05703123842809438</v>
      </c>
      <c r="T300" s="24" t="n">
        <v>0.06671697996317266</v>
      </c>
      <c r="U300" s="24" t="n">
        <v>0.06894907761906971</v>
      </c>
      <c r="V300" s="24" t="n">
        <v>0.04473464680780497</v>
      </c>
      <c r="W300" s="24" t="n">
        <v>0.07340309643299867</v>
      </c>
      <c r="Y300" s="24" t="n">
        <v>0.03357104154614318</v>
      </c>
      <c r="Z300" s="24" t="n">
        <v>0.07749048393601968</v>
      </c>
      <c r="AA300" s="24" t="n">
        <v>0.05781804669298413</v>
      </c>
      <c r="AB300" s="24" t="n">
        <v>0.06639727447329842</v>
      </c>
      <c r="AD300" s="24" t="n">
        <v>0.07646290015808466</v>
      </c>
      <c r="AE300" s="24" t="n">
        <v>0.04188239227297184</v>
      </c>
      <c r="AF300" s="24" t="n">
        <v>0.05661940927705516</v>
      </c>
      <c r="AG300" s="24" t="n">
        <v>0.04376871970467182</v>
      </c>
      <c r="AH300" s="24" t="n">
        <v>0.07256293864596156</v>
      </c>
      <c r="AI300" s="24" t="n">
        <v>0.04781320208716933</v>
      </c>
      <c r="AJ300" s="24" t="n">
        <v>0.06541627427714929</v>
      </c>
      <c r="AL300" s="24" t="n">
        <v>0.04243654629117109</v>
      </c>
      <c r="AM300" s="24" t="n">
        <v>0.004478742377986257</v>
      </c>
      <c r="AN300" s="24" t="n">
        <v>0.04695736299489266</v>
      </c>
      <c r="AO300" s="24" t="n">
        <v>0.04452270182842141</v>
      </c>
      <c r="AP300" s="24" t="n">
        <v>0.1100432065637419</v>
      </c>
      <c r="AQ300" s="24" t="n">
        <v>0.05697340973734327</v>
      </c>
      <c r="AR300" s="24" t="n">
        <v>0.1037460172408157</v>
      </c>
      <c r="AS300" s="24" t="n">
        <v>0.06735767384192833</v>
      </c>
      <c r="AU300" s="24" t="n">
        <v>0.05554497800851133</v>
      </c>
      <c r="AV300" s="24" t="n">
        <v>0.07389075282428517</v>
      </c>
      <c r="AW300" s="24" t="n">
        <v>0.06133924098680087</v>
      </c>
      <c r="AX300" s="24" t="n">
        <v>0.03133619095098153</v>
      </c>
    </row>
    <row r="301">
      <c r="B301" s="23" t="inlineStr">
        <is>
          <t>2</t>
        </is>
      </c>
      <c r="C301" s="24" t="n">
        <v>0.09758141756910509</v>
      </c>
      <c r="D301" s="24" t="n">
        <v>0.09724011915872427</v>
      </c>
      <c r="E301" s="24" t="n">
        <v>0.09775605348586161</v>
      </c>
      <c r="G301" s="24" t="n">
        <v>0.07119107017414106</v>
      </c>
      <c r="H301" s="24" t="n">
        <v>0.07343358139743178</v>
      </c>
      <c r="I301" s="24" t="n">
        <v>0.08040047581562325</v>
      </c>
      <c r="J301" s="24" t="n">
        <v>0.1050127506192184</v>
      </c>
      <c r="K301" s="24" t="n">
        <v>0.1361873569151849</v>
      </c>
      <c r="L301" s="24" t="n">
        <v>0.1165576273662365</v>
      </c>
      <c r="N301" s="24" t="n">
        <v>0.06552558100677407</v>
      </c>
      <c r="O301" s="24" t="n">
        <v>0.06565151806599732</v>
      </c>
      <c r="P301" s="24" t="n">
        <v>0.1005490409696054</v>
      </c>
      <c r="Q301" s="24" t="n">
        <v>0.1236065123768497</v>
      </c>
      <c r="R301" s="24" t="n">
        <v>0.1212179361121074</v>
      </c>
      <c r="S301" s="24" t="n">
        <v>0.08086801188084357</v>
      </c>
      <c r="T301" s="24" t="n">
        <v>0.08544159067571849</v>
      </c>
      <c r="U301" s="24" t="n">
        <v>0.09713004365073293</v>
      </c>
      <c r="V301" s="24" t="n">
        <v>0.1163726439434864</v>
      </c>
      <c r="W301" s="24" t="n">
        <v>0.08550495963788771</v>
      </c>
      <c r="Y301" s="24" t="n">
        <v>0.09445496293432046</v>
      </c>
      <c r="Z301" s="24" t="n">
        <v>0.1116773166550159</v>
      </c>
      <c r="AA301" s="24" t="n">
        <v>0.0871049618292475</v>
      </c>
      <c r="AB301" s="24" t="n">
        <v>0.09554572637457175</v>
      </c>
      <c r="AD301" s="24" t="n">
        <v>0.1226187824385536</v>
      </c>
      <c r="AE301" s="24" t="n">
        <v>0.08205695725877446</v>
      </c>
      <c r="AF301" s="24" t="n">
        <v>0.1332785850956121</v>
      </c>
      <c r="AG301" s="24" t="n">
        <v>0.1027816219431741</v>
      </c>
      <c r="AH301" s="24" t="n">
        <v>0.1389796964017622</v>
      </c>
      <c r="AI301" s="24" t="n">
        <v>0.02667722089868175</v>
      </c>
      <c r="AJ301" s="24" t="n">
        <v>0.06469502942720888</v>
      </c>
      <c r="AL301" s="24" t="n">
        <v>0.1235500635262066</v>
      </c>
      <c r="AM301" s="24" t="n">
        <v>0.06500557883280245</v>
      </c>
      <c r="AN301" s="24" t="n">
        <v>0.1273197180582707</v>
      </c>
      <c r="AO301" s="24" t="n">
        <v>0.08913536275838944</v>
      </c>
      <c r="AP301" s="24" t="n">
        <v>0.1215543315447407</v>
      </c>
      <c r="AQ301" s="24" t="n">
        <v>0.07968556208398239</v>
      </c>
      <c r="AR301" s="24" t="n">
        <v>0.06652107530977644</v>
      </c>
      <c r="AS301" s="24" t="n">
        <v>0.09041610041294475</v>
      </c>
      <c r="AU301" s="24" t="n">
        <v>0.1026180477645438</v>
      </c>
      <c r="AV301" s="24" t="n">
        <v>0.1246759265380823</v>
      </c>
      <c r="AW301" s="24" t="n">
        <v>0.09362889054772069</v>
      </c>
      <c r="AX301" s="24" t="n">
        <v>0.05527268951598786</v>
      </c>
    </row>
    <row r="302">
      <c r="B302" s="23" t="inlineStr">
        <is>
          <t>3</t>
        </is>
      </c>
      <c r="C302" s="24" t="n">
        <v>0.1443449895681109</v>
      </c>
      <c r="D302" s="24" t="n">
        <v>0.1272007703699078</v>
      </c>
      <c r="E302" s="24" t="n">
        <v>0.16109902830531</v>
      </c>
      <c r="G302" s="24" t="n">
        <v>0.1637653490679573</v>
      </c>
      <c r="H302" s="24" t="n">
        <v>0.1095205732145966</v>
      </c>
      <c r="I302" s="24" t="n">
        <v>0.1275492452051106</v>
      </c>
      <c r="J302" s="24" t="n">
        <v>0.1448107249811489</v>
      </c>
      <c r="K302" s="24" t="n">
        <v>0.1572577034548432</v>
      </c>
      <c r="L302" s="24" t="n">
        <v>0.1643891145890233</v>
      </c>
      <c r="N302" s="24" t="n">
        <v>0.160028655990669</v>
      </c>
      <c r="O302" s="24" t="n">
        <v>0.1259878109242626</v>
      </c>
      <c r="P302" s="24" t="n">
        <v>0.1445548334049968</v>
      </c>
      <c r="Q302" s="24" t="n">
        <v>0.1674791155072804</v>
      </c>
      <c r="R302" s="24" t="n">
        <v>0.08631876427238286</v>
      </c>
      <c r="S302" s="24" t="n">
        <v>0.162671250094478</v>
      </c>
      <c r="T302" s="24" t="n">
        <v>0.1567051486684574</v>
      </c>
      <c r="U302" s="24" t="n">
        <v>0.1372751347786386</v>
      </c>
      <c r="V302" s="24" t="n">
        <v>0.1366501954753858</v>
      </c>
      <c r="W302" s="24" t="n">
        <v>0.161381437072876</v>
      </c>
      <c r="Y302" s="24" t="n">
        <v>0.1398035958388487</v>
      </c>
      <c r="Z302" s="24" t="n">
        <v>0.1473995211410607</v>
      </c>
      <c r="AA302" s="24" t="n">
        <v>0.1578061444278265</v>
      </c>
      <c r="AB302" s="24" t="n">
        <v>0.1342332747464424</v>
      </c>
      <c r="AD302" s="24" t="n">
        <v>0.1415827282590108</v>
      </c>
      <c r="AE302" s="24" t="n">
        <v>0.1362801488010157</v>
      </c>
      <c r="AF302" s="24" t="n">
        <v>0.1646946424281248</v>
      </c>
      <c r="AG302" s="24" t="n">
        <v>0.192481487280191</v>
      </c>
      <c r="AH302" s="24" t="n">
        <v>0.1194573570325272</v>
      </c>
      <c r="AI302" s="24" t="n">
        <v>0.06887491361608454</v>
      </c>
      <c r="AJ302" s="24" t="n">
        <v>0.1625303278360105</v>
      </c>
      <c r="AL302" s="24" t="n">
        <v>0.146657807246242</v>
      </c>
      <c r="AM302" s="24" t="n">
        <v>0.09184860589189166</v>
      </c>
      <c r="AN302" s="24" t="n">
        <v>0.1749517464211502</v>
      </c>
      <c r="AO302" s="24" t="n">
        <v>0.1872726131280789</v>
      </c>
      <c r="AP302" s="24" t="n">
        <v>0.1411294235828132</v>
      </c>
      <c r="AQ302" s="24" t="n">
        <v>0.1524848584490499</v>
      </c>
      <c r="AR302" s="24" t="n">
        <v>0.1831391430366542</v>
      </c>
      <c r="AS302" s="24" t="n">
        <v>0.1419591731891998</v>
      </c>
      <c r="AU302" s="24" t="n">
        <v>0.1571513474191508</v>
      </c>
      <c r="AV302" s="24" t="n">
        <v>0.1451536233308197</v>
      </c>
      <c r="AW302" s="24" t="n">
        <v>0.150323535285164</v>
      </c>
      <c r="AX302" s="24" t="n">
        <v>0.1144761963691719</v>
      </c>
    </row>
    <row r="303">
      <c r="B303" s="23" t="inlineStr">
        <is>
          <t>4</t>
        </is>
      </c>
      <c r="C303" s="24" t="n">
        <v>0.1244017413449498</v>
      </c>
      <c r="D303" s="24" t="n">
        <v>0.106944364615693</v>
      </c>
      <c r="E303" s="24" t="n">
        <v>0.1418523541645147</v>
      </c>
      <c r="G303" s="24" t="n">
        <v>0.1337423681891438</v>
      </c>
      <c r="H303" s="24" t="n">
        <v>0.1157305186433941</v>
      </c>
      <c r="I303" s="24" t="n">
        <v>0.1041733804857336</v>
      </c>
      <c r="J303" s="24" t="n">
        <v>0.1401347291821156</v>
      </c>
      <c r="K303" s="24" t="n">
        <v>0.1264765152536487</v>
      </c>
      <c r="L303" s="24" t="n">
        <v>0.1275040339044821</v>
      </c>
      <c r="N303" s="24" t="n">
        <v>0.1554774830580448</v>
      </c>
      <c r="O303" s="24" t="n">
        <v>0.1073386169736603</v>
      </c>
      <c r="P303" s="24" t="n">
        <v>0.1562586602878352</v>
      </c>
      <c r="Q303" s="24" t="n">
        <v>0.1171899455854946</v>
      </c>
      <c r="R303" s="24" t="n">
        <v>0.1277787810516602</v>
      </c>
      <c r="S303" s="24" t="n">
        <v>0.1575946877388265</v>
      </c>
      <c r="T303" s="24" t="n">
        <v>0.1122766213909741</v>
      </c>
      <c r="U303" s="24" t="n">
        <v>0.07336968393859446</v>
      </c>
      <c r="V303" s="24" t="n">
        <v>0.1297202105382443</v>
      </c>
      <c r="W303" s="24" t="n">
        <v>0.1306079057361355</v>
      </c>
      <c r="Y303" s="24" t="n">
        <v>0.1291437639758208</v>
      </c>
      <c r="Z303" s="24" t="n">
        <v>0.1134720063218346</v>
      </c>
      <c r="AA303" s="24" t="n">
        <v>0.127753338247304</v>
      </c>
      <c r="AB303" s="24" t="n">
        <v>0.1276760165835312</v>
      </c>
      <c r="AD303" s="24" t="n">
        <v>0.1032911453503137</v>
      </c>
      <c r="AE303" s="24" t="n">
        <v>0.1253121363445914</v>
      </c>
      <c r="AF303" s="24" t="n">
        <v>0.1552826800312961</v>
      </c>
      <c r="AG303" s="24" t="n">
        <v>0.1551338345464522</v>
      </c>
      <c r="AH303" s="24" t="n">
        <v>0.08939109712299545</v>
      </c>
      <c r="AI303" s="24" t="n">
        <v>0.1904729894073398</v>
      </c>
      <c r="AJ303" s="24" t="n">
        <v>0.1373449023497349</v>
      </c>
      <c r="AL303" s="24" t="n">
        <v>0.1472894451286849</v>
      </c>
      <c r="AM303" s="24" t="n">
        <v>0.1094485141670164</v>
      </c>
      <c r="AN303" s="24" t="n">
        <v>0.1421611853725599</v>
      </c>
      <c r="AO303" s="24" t="n">
        <v>0.1638841837828059</v>
      </c>
      <c r="AP303" s="24" t="n">
        <v>0.0985765977588913</v>
      </c>
      <c r="AQ303" s="24" t="n">
        <v>0.121105611996547</v>
      </c>
      <c r="AR303" s="24" t="n">
        <v>0.1030530426920406</v>
      </c>
      <c r="AS303" s="24" t="n">
        <v>0.1685568712451538</v>
      </c>
      <c r="AU303" s="24" t="n">
        <v>0.1711721450813248</v>
      </c>
      <c r="AV303" s="24" t="n">
        <v>0.1224659727520202</v>
      </c>
      <c r="AW303" s="24" t="n">
        <v>0.1079782733418228</v>
      </c>
      <c r="AX303" s="24" t="n">
        <v>0.1028777022006558</v>
      </c>
    </row>
    <row r="304">
      <c r="B304" s="23" t="inlineStr">
        <is>
          <t>5</t>
        </is>
      </c>
      <c r="C304" s="24" t="n">
        <v>0.09002537733390036</v>
      </c>
      <c r="D304" s="24" t="n">
        <v>0.07177214380333664</v>
      </c>
      <c r="E304" s="24" t="n">
        <v>0.1077312522614486</v>
      </c>
      <c r="G304" s="24" t="n">
        <v>0.09823154890243468</v>
      </c>
      <c r="H304" s="24" t="n">
        <v>0.0666455261123718</v>
      </c>
      <c r="I304" s="24" t="n">
        <v>0.0811242563113847</v>
      </c>
      <c r="J304" s="24" t="n">
        <v>0.1148842574017102</v>
      </c>
      <c r="K304" s="24" t="n">
        <v>0.1115901344046851</v>
      </c>
      <c r="L304" s="24" t="n">
        <v>0.07616560270465819</v>
      </c>
      <c r="N304" s="24" t="n">
        <v>0.06774985117685405</v>
      </c>
      <c r="O304" s="24" t="n">
        <v>0.07425106673409994</v>
      </c>
      <c r="P304" s="24" t="n">
        <v>0.08844060497564521</v>
      </c>
      <c r="Q304" s="24" t="n">
        <v>0.08930466277994378</v>
      </c>
      <c r="R304" s="24" t="n">
        <v>0.1096364103276153</v>
      </c>
      <c r="S304" s="24" t="n">
        <v>0.09744579710934102</v>
      </c>
      <c r="T304" s="24" t="n">
        <v>0.06236561605946665</v>
      </c>
      <c r="U304" s="24" t="n">
        <v>0.08434355325230296</v>
      </c>
      <c r="V304" s="24" t="n">
        <v>0.09555718340402167</v>
      </c>
      <c r="W304" s="24" t="n">
        <v>0.121262608497001</v>
      </c>
      <c r="Y304" s="24" t="n">
        <v>0.08065324464369963</v>
      </c>
      <c r="Z304" s="24" t="n">
        <v>0.09343250525765279</v>
      </c>
      <c r="AA304" s="24" t="n">
        <v>0.09385130767426629</v>
      </c>
      <c r="AB304" s="24" t="n">
        <v>0.09324386315494013</v>
      </c>
      <c r="AD304" s="24" t="n">
        <v>0.05781947030660613</v>
      </c>
      <c r="AE304" s="24" t="n">
        <v>0.0991180743670656</v>
      </c>
      <c r="AF304" s="24" t="n">
        <v>0.08640384873951899</v>
      </c>
      <c r="AG304" s="24" t="n">
        <v>0.06158764376983641</v>
      </c>
      <c r="AH304" s="24" t="n">
        <v>0.08482422663946339</v>
      </c>
      <c r="AI304" s="24" t="n">
        <v>0.1243048034152599</v>
      </c>
      <c r="AJ304" s="24" t="n">
        <v>0.1123410899250049</v>
      </c>
      <c r="AL304" s="24" t="n">
        <v>0.07858449391496998</v>
      </c>
      <c r="AM304" s="24" t="n">
        <v>0.1020943415642483</v>
      </c>
      <c r="AN304" s="24" t="n">
        <v>0.1075840190799359</v>
      </c>
      <c r="AO304" s="24" t="n">
        <v>0.09940182314103804</v>
      </c>
      <c r="AP304" s="24" t="n">
        <v>0.07281261846762792</v>
      </c>
      <c r="AQ304" s="24" t="n">
        <v>0.09450443147644881</v>
      </c>
      <c r="AR304" s="24" t="n">
        <v>0.1148789257624573</v>
      </c>
      <c r="AS304" s="24" t="n">
        <v>0.0463250940796822</v>
      </c>
      <c r="AU304" s="24" t="n">
        <v>0.0756857142163213</v>
      </c>
      <c r="AV304" s="24" t="n">
        <v>0.08566280657204919</v>
      </c>
      <c r="AW304" s="24" t="n">
        <v>0.0892501416882196</v>
      </c>
      <c r="AX304" s="24" t="n">
        <v>0.1167960031364356</v>
      </c>
    </row>
    <row r="305">
      <c r="B305" s="23" t="inlineStr">
        <is>
          <t>6</t>
        </is>
      </c>
      <c r="C305" s="24" t="n">
        <v>0.09490515165397981</v>
      </c>
      <c r="D305" s="24" t="n">
        <v>0.1119560183954491</v>
      </c>
      <c r="E305" s="24" t="n">
        <v>0.07851063067259985</v>
      </c>
      <c r="G305" s="24" t="n">
        <v>0.1448929000643695</v>
      </c>
      <c r="H305" s="24" t="n">
        <v>0.1051354667046844</v>
      </c>
      <c r="I305" s="24" t="n">
        <v>0.10636304882386</v>
      </c>
      <c r="J305" s="24" t="n">
        <v>0.07760149156617739</v>
      </c>
      <c r="K305" s="24" t="n">
        <v>0.06569516828710989</v>
      </c>
      <c r="L305" s="24" t="n">
        <v>0.07801825023753144</v>
      </c>
      <c r="N305" s="24" t="n">
        <v>0.1156236771089472</v>
      </c>
      <c r="O305" s="24" t="n">
        <v>0.1535170269928258</v>
      </c>
      <c r="P305" s="24" t="n">
        <v>0.08104754608996956</v>
      </c>
      <c r="Q305" s="24" t="n">
        <v>0.08257661797336056</v>
      </c>
      <c r="R305" s="24" t="n">
        <v>0.07256521717101</v>
      </c>
      <c r="S305" s="24" t="n">
        <v>0.113515315607414</v>
      </c>
      <c r="T305" s="24" t="n">
        <v>0.1264549198590987</v>
      </c>
      <c r="U305" s="24" t="n">
        <v>0.08041845812646824</v>
      </c>
      <c r="V305" s="24" t="n">
        <v>0.0828016556887277</v>
      </c>
      <c r="W305" s="24" t="n">
        <v>0.09207975115896265</v>
      </c>
      <c r="Y305" s="24" t="n">
        <v>0.09665364564586683</v>
      </c>
      <c r="Z305" s="24" t="n">
        <v>0.09015475359710405</v>
      </c>
      <c r="AA305" s="24" t="n">
        <v>0.1132307584339235</v>
      </c>
      <c r="AB305" s="24" t="n">
        <v>0.08182115735942838</v>
      </c>
      <c r="AD305" s="24" t="n">
        <v>0.08702999724309388</v>
      </c>
      <c r="AE305" s="24" t="n">
        <v>0.1069080406288191</v>
      </c>
      <c r="AF305" s="24" t="n">
        <v>0.07647210068353004</v>
      </c>
      <c r="AG305" s="24" t="n">
        <v>0.05563826371568598</v>
      </c>
      <c r="AH305" s="24" t="n">
        <v>0.07343591533062394</v>
      </c>
      <c r="AI305" s="24" t="n">
        <v>0.04670935927393718</v>
      </c>
      <c r="AJ305" s="24" t="n">
        <v>0.1202821150163678</v>
      </c>
      <c r="AL305" s="24" t="n">
        <v>0.07855562099638706</v>
      </c>
      <c r="AM305" s="24" t="n">
        <v>0.1414315639118513</v>
      </c>
      <c r="AN305" s="24" t="n">
        <v>0.08019121798414444</v>
      </c>
      <c r="AO305" s="24" t="n">
        <v>0.07535866040312769</v>
      </c>
      <c r="AP305" s="24" t="n">
        <v>0.08777981220259301</v>
      </c>
      <c r="AQ305" s="24" t="n">
        <v>0.09652948077601904</v>
      </c>
      <c r="AR305" s="24" t="n">
        <v>0.06719328535874443</v>
      </c>
      <c r="AS305" s="24" t="n">
        <v>0.09765629596923958</v>
      </c>
      <c r="AU305" s="24" t="n">
        <v>0.0947098593941748</v>
      </c>
      <c r="AV305" s="24" t="n">
        <v>0.06148685062730592</v>
      </c>
      <c r="AW305" s="24" t="n">
        <v>0.1088782294946605</v>
      </c>
      <c r="AX305" s="24" t="n">
        <v>0.1205919809313291</v>
      </c>
    </row>
    <row r="306">
      <c r="B306" s="23" t="inlineStr">
        <is>
          <t>7</t>
        </is>
      </c>
      <c r="C306" s="24" t="n">
        <v>0.08273542465925113</v>
      </c>
      <c r="D306" s="24" t="n">
        <v>0.09610805494707893</v>
      </c>
      <c r="E306" s="24" t="n">
        <v>0.0699024818819554</v>
      </c>
      <c r="G306" s="24" t="n">
        <v>0.08911719530737959</v>
      </c>
      <c r="H306" s="24" t="n">
        <v>0.1336462949219294</v>
      </c>
      <c r="I306" s="24" t="n">
        <v>0.1041405438194446</v>
      </c>
      <c r="J306" s="24" t="n">
        <v>0.07127847792149428</v>
      </c>
      <c r="K306" s="24" t="n">
        <v>0.04532241681263904</v>
      </c>
      <c r="L306" s="24" t="n">
        <v>0.05424866451714173</v>
      </c>
      <c r="N306" s="24" t="n">
        <v>0.06194172689510895</v>
      </c>
      <c r="O306" s="24" t="n">
        <v>0.09808153105436461</v>
      </c>
      <c r="P306" s="24" t="n">
        <v>0.09046857311901645</v>
      </c>
      <c r="Q306" s="24" t="n">
        <v>0.09553151200392765</v>
      </c>
      <c r="R306" s="24" t="n">
        <v>0.08116873950538996</v>
      </c>
      <c r="S306" s="24" t="n">
        <v>0.07305530041651691</v>
      </c>
      <c r="T306" s="24" t="n">
        <v>0.06493782928077727</v>
      </c>
      <c r="U306" s="24" t="n">
        <v>0.1266082438673911</v>
      </c>
      <c r="V306" s="24" t="n">
        <v>0.05153359186252165</v>
      </c>
      <c r="W306" s="24" t="n">
        <v>0.07111230835078555</v>
      </c>
      <c r="Y306" s="24" t="n">
        <v>0.09177724439659235</v>
      </c>
      <c r="Z306" s="24" t="n">
        <v>0.06623876467958888</v>
      </c>
      <c r="AA306" s="24" t="n">
        <v>0.09873495451078469</v>
      </c>
      <c r="AB306" s="24" t="n">
        <v>0.07601420613246244</v>
      </c>
      <c r="AD306" s="24" t="n">
        <v>0.07843284165781375</v>
      </c>
      <c r="AE306" s="24" t="n">
        <v>0.1106588836031258</v>
      </c>
      <c r="AF306" s="24" t="n">
        <v>0.08460564237450797</v>
      </c>
      <c r="AG306" s="24" t="n">
        <v>0.09236375616942839</v>
      </c>
      <c r="AH306" s="24" t="n">
        <v>0.06498199053279864</v>
      </c>
      <c r="AI306" s="24" t="n">
        <v>0.1564576721683159</v>
      </c>
      <c r="AJ306" s="24" t="n">
        <v>0.04450665398959094</v>
      </c>
      <c r="AL306" s="24" t="n">
        <v>0.09160821758392682</v>
      </c>
      <c r="AM306" s="24" t="n">
        <v>0.1351883427945899</v>
      </c>
      <c r="AN306" s="24" t="n">
        <v>0.08862953026301018</v>
      </c>
      <c r="AO306" s="24" t="n">
        <v>0.09380317817767657</v>
      </c>
      <c r="AP306" s="24" t="n">
        <v>0.06465802257130515</v>
      </c>
      <c r="AQ306" s="24" t="n">
        <v>0.0320390831806539</v>
      </c>
      <c r="AR306" s="24" t="n">
        <v>0.04773158434425741</v>
      </c>
      <c r="AS306" s="24" t="n">
        <v>0.02227593149630146</v>
      </c>
      <c r="AU306" s="24" t="n">
        <v>0.1008185142891668</v>
      </c>
      <c r="AV306" s="24" t="n">
        <v>0.04503118939567038</v>
      </c>
      <c r="AW306" s="24" t="n">
        <v>0.08284614180525342</v>
      </c>
      <c r="AX306" s="24" t="n">
        <v>0.1212524398967905</v>
      </c>
    </row>
    <row r="307">
      <c r="B307" s="23" t="inlineStr">
        <is>
          <t>8</t>
        </is>
      </c>
      <c r="C307" s="24" t="n">
        <v>0.07103285931328311</v>
      </c>
      <c r="D307" s="24" t="n">
        <v>0.08409534057340332</v>
      </c>
      <c r="E307" s="24" t="n">
        <v>0.05718699773037988</v>
      </c>
      <c r="G307" s="24" t="n">
        <v>0.1122584967951643</v>
      </c>
      <c r="H307" s="24" t="n">
        <v>0.1408761150518923</v>
      </c>
      <c r="I307" s="24" t="n">
        <v>0.07177305273306446</v>
      </c>
      <c r="J307" s="24" t="n">
        <v>0.06956550978155819</v>
      </c>
      <c r="K307" s="24" t="n">
        <v>0.03872084686626932</v>
      </c>
      <c r="L307" s="24" t="n">
        <v>0.00938772024233009</v>
      </c>
      <c r="N307" s="24" t="n">
        <v>0.05728782938608649</v>
      </c>
      <c r="O307" s="24" t="n">
        <v>0.06469342979325853</v>
      </c>
      <c r="P307" s="24" t="n">
        <v>0.08661536016598059</v>
      </c>
      <c r="Q307" s="24" t="n">
        <v>0.04001632980230632</v>
      </c>
      <c r="R307" s="24" t="n">
        <v>0.05163028345379671</v>
      </c>
      <c r="S307" s="24" t="n">
        <v>0.09385396373495754</v>
      </c>
      <c r="T307" s="24" t="n">
        <v>0.05785191805127226</v>
      </c>
      <c r="U307" s="24" t="n">
        <v>0.09732662904262401</v>
      </c>
      <c r="V307" s="24" t="n">
        <v>0.06915808273612922</v>
      </c>
      <c r="W307" s="24" t="n">
        <v>0.05571263504343367</v>
      </c>
      <c r="Y307" s="24" t="n">
        <v>0.09229572556155867</v>
      </c>
      <c r="Z307" s="24" t="n">
        <v>0.04976707489906893</v>
      </c>
      <c r="AA307" s="24" t="n">
        <v>0.06167547559205669</v>
      </c>
      <c r="AB307" s="24" t="n">
        <v>0.07837734566177913</v>
      </c>
      <c r="AD307" s="24" t="n">
        <v>0.09844997301257556</v>
      </c>
      <c r="AE307" s="24" t="n">
        <v>0.08183737269693651</v>
      </c>
      <c r="AF307" s="24" t="n">
        <v>0.0889469054516604</v>
      </c>
      <c r="AG307" s="24" t="n">
        <v>0.09406365154935638</v>
      </c>
      <c r="AH307" s="24" t="n">
        <v>0.06156440436273704</v>
      </c>
      <c r="AI307" s="24" t="n">
        <v>0.02032349495760726</v>
      </c>
      <c r="AJ307" s="24" t="n">
        <v>0.02975081137832296</v>
      </c>
      <c r="AL307" s="24" t="n">
        <v>0.09882949783241587</v>
      </c>
      <c r="AM307" s="24" t="n">
        <v>0.121140932431083</v>
      </c>
      <c r="AN307" s="24" t="n">
        <v>0.07007630032456717</v>
      </c>
      <c r="AO307" s="24" t="n">
        <v>0.07162092110476576</v>
      </c>
      <c r="AP307" s="24" t="n">
        <v>0.04561309478086718</v>
      </c>
      <c r="AQ307" s="24" t="n">
        <v>0.02201020347601522</v>
      </c>
      <c r="AR307" s="24" t="n">
        <v>0.01268853749520865</v>
      </c>
      <c r="AS307" s="24" t="n">
        <v>0.07845565327071412</v>
      </c>
      <c r="AU307" s="24" t="n">
        <v>0.04754754733065463</v>
      </c>
      <c r="AV307" s="24" t="n">
        <v>0.01764911252588371</v>
      </c>
      <c r="AW307" s="24" t="n">
        <v>0.1012319883003324</v>
      </c>
      <c r="AX307" s="24" t="n">
        <v>0.1248345348080727</v>
      </c>
    </row>
    <row r="308">
      <c r="B308" s="23" t="inlineStr">
        <is>
          <t>9</t>
        </is>
      </c>
      <c r="C308" s="24" t="n">
        <v>0.0189078462747623</v>
      </c>
      <c r="D308" s="24" t="n">
        <v>0.02480092100804618</v>
      </c>
      <c r="E308" s="24" t="n">
        <v>0.01319990426584046</v>
      </c>
      <c r="G308" s="24" t="n">
        <v>0.01649332860992731</v>
      </c>
      <c r="H308" s="24" t="n">
        <v>0.04264234441517079</v>
      </c>
      <c r="I308" s="24" t="n">
        <v>0.03801418636191532</v>
      </c>
      <c r="J308" s="24" t="n">
        <v>0.00925910086788422</v>
      </c>
      <c r="K308" s="24" t="n">
        <v>0</v>
      </c>
      <c r="L308" s="24" t="n">
        <v>0.00627191788046913</v>
      </c>
      <c r="N308" s="24" t="n">
        <v>0.009192209163702968</v>
      </c>
      <c r="O308" s="24" t="n">
        <v>0.03289816742797822</v>
      </c>
      <c r="P308" s="24" t="n">
        <v>0.02758053133554289</v>
      </c>
      <c r="Q308" s="24" t="n">
        <v>0.01920684557513729</v>
      </c>
      <c r="R308" s="24" t="n">
        <v>0.0173835921808048</v>
      </c>
      <c r="S308" s="24" t="n">
        <v>0.01257789030354384</v>
      </c>
      <c r="T308" s="24" t="n">
        <v>0.01170810846102944</v>
      </c>
      <c r="U308" s="24" t="n">
        <v>0.03481265902071488</v>
      </c>
      <c r="V308" s="24" t="n">
        <v>0.01168555230910448</v>
      </c>
      <c r="W308" s="24" t="n">
        <v>0.00631786240596548</v>
      </c>
      <c r="Y308" s="24" t="n">
        <v>0.03955273649528891</v>
      </c>
      <c r="Z308" s="24" t="n">
        <v>0.01026918675653252</v>
      </c>
      <c r="AA308" s="24" t="n">
        <v>0.01472510968547326</v>
      </c>
      <c r="AB308" s="24" t="n">
        <v>0.009259101615090436</v>
      </c>
      <c r="AD308" s="24" t="n">
        <v>0.01660366312547897</v>
      </c>
      <c r="AE308" s="24" t="n">
        <v>0.0336316299660731</v>
      </c>
      <c r="AF308" s="24" t="n">
        <v>0.01119516586626284</v>
      </c>
      <c r="AG308" s="24" t="n">
        <v>0.02394011470242938</v>
      </c>
      <c r="AH308" s="24" t="n">
        <v>0.01506966541669701</v>
      </c>
      <c r="AI308" s="24" t="n">
        <v>0</v>
      </c>
      <c r="AJ308" s="24" t="n">
        <v>0.004299562272511135</v>
      </c>
      <c r="AL308" s="24" t="n">
        <v>0.01962174232434426</v>
      </c>
      <c r="AM308" s="24" t="n">
        <v>0.0469773302199716</v>
      </c>
      <c r="AN308" s="24" t="n">
        <v>0.009662058357360044</v>
      </c>
      <c r="AO308" s="24" t="n">
        <v>0.01711091717478265</v>
      </c>
      <c r="AP308" s="24" t="n">
        <v>0.008313404816755117</v>
      </c>
      <c r="AQ308" s="24" t="n">
        <v>0.005383858093986682</v>
      </c>
      <c r="AR308" s="24" t="n">
        <v>0</v>
      </c>
      <c r="AS308" s="24" t="n">
        <v>0.02479879242685371</v>
      </c>
      <c r="AU308" s="24" t="n">
        <v>0.007503471818906001</v>
      </c>
      <c r="AV308" s="24" t="n">
        <v>0.01265146196158763</v>
      </c>
      <c r="AW308" s="24" t="n">
        <v>0.02896513053290996</v>
      </c>
      <c r="AX308" s="24" t="n">
        <v>0.02253991373244003</v>
      </c>
    </row>
    <row r="309">
      <c r="B309" s="23" t="inlineStr">
        <is>
          <t>10</t>
        </is>
      </c>
      <c r="C309" s="24" t="n">
        <v>0.02090056236379546</v>
      </c>
      <c r="D309" s="24" t="n">
        <v>0.0243009159185377</v>
      </c>
      <c r="E309" s="24" t="n">
        <v>0.01763702717497197</v>
      </c>
      <c r="G309" s="24" t="n">
        <v>0.01690470943000698</v>
      </c>
      <c r="H309" s="24" t="n">
        <v>0.0700228050803708</v>
      </c>
      <c r="I309" s="24" t="n">
        <v>0.02529504447054326</v>
      </c>
      <c r="J309" s="24" t="n">
        <v>0.007432581208660036</v>
      </c>
      <c r="K309" s="24" t="n">
        <v>0.007482949753877922</v>
      </c>
      <c r="L309" s="24" t="n">
        <v>0</v>
      </c>
      <c r="N309" s="24" t="n">
        <v>0.01833143172497272</v>
      </c>
      <c r="O309" s="24" t="n">
        <v>0.01914604368974426</v>
      </c>
      <c r="P309" s="24" t="n">
        <v>0.01972832444347604</v>
      </c>
      <c r="Q309" s="24" t="n">
        <v>0.01465660301761939</v>
      </c>
      <c r="R309" s="24" t="n">
        <v>0.03136143887952329</v>
      </c>
      <c r="S309" s="24" t="n">
        <v>0.01009913487039603</v>
      </c>
      <c r="T309" s="24" t="n">
        <v>0.03606359394524612</v>
      </c>
      <c r="U309" s="24" t="n">
        <v>0.03433238891302236</v>
      </c>
      <c r="V309" s="24" t="n">
        <v>0.01044466211105005</v>
      </c>
      <c r="W309" s="24" t="n">
        <v>0.01074833879498603</v>
      </c>
      <c r="Y309" s="24" t="n">
        <v>0.03257791172076609</v>
      </c>
      <c r="Z309" s="24" t="n">
        <v>0.01456479248393885</v>
      </c>
      <c r="AA309" s="24" t="n">
        <v>0.01232394594621327</v>
      </c>
      <c r="AB309" s="24" t="n">
        <v>0.02241297664103069</v>
      </c>
      <c r="AD309" s="24" t="n">
        <v>0.01754519705005025</v>
      </c>
      <c r="AE309" s="24" t="n">
        <v>0.03928386323682624</v>
      </c>
      <c r="AF309" s="24" t="n">
        <v>0.01208959508932595</v>
      </c>
      <c r="AG309" s="24" t="n">
        <v>0.007237287433506094</v>
      </c>
      <c r="AH309" s="24" t="n">
        <v>0.01000900985149831</v>
      </c>
      <c r="AI309" s="24" t="n">
        <v>0</v>
      </c>
      <c r="AJ309" s="24" t="n">
        <v>0.01205780452822985</v>
      </c>
      <c r="AL309" s="24" t="n">
        <v>0.02293041227905537</v>
      </c>
      <c r="AM309" s="24" t="n">
        <v>0.05598708459357288</v>
      </c>
      <c r="AN309" s="24" t="n">
        <v>0.0105526465106108</v>
      </c>
      <c r="AO309" s="24" t="n">
        <v>0.004412499721650057</v>
      </c>
      <c r="AP309" s="24" t="n">
        <v>0.01004202569165631</v>
      </c>
      <c r="AQ309" s="24" t="n">
        <v>0.00533276207633309</v>
      </c>
      <c r="AR309" s="24" t="n">
        <v>0.01176256667341286</v>
      </c>
      <c r="AS309" s="24" t="n">
        <v>0.01320533244733992</v>
      </c>
      <c r="AU309" s="24" t="n">
        <v>0.01095811445268307</v>
      </c>
      <c r="AV309" s="24" t="n">
        <v>0.01441303814819318</v>
      </c>
      <c r="AW309" s="24" t="n">
        <v>0.03423905112521679</v>
      </c>
      <c r="AX309" s="24" t="n">
        <v>0.01624451225704915</v>
      </c>
    </row>
    <row r="310">
      <c r="B310" s="23" t="inlineStr">
        <is>
          <t>not applicable</t>
        </is>
      </c>
      <c r="C310" s="24" t="n">
        <v>0.1247410940417935</v>
      </c>
      <c r="D310" s="24" t="n">
        <v>0.1022446487769474</v>
      </c>
      <c r="E310" s="24" t="n">
        <v>0.1467232219117222</v>
      </c>
      <c r="G310" s="24" t="n">
        <v>0.07780009701932772</v>
      </c>
      <c r="H310" s="24" t="n">
        <v>0.06498600516268471</v>
      </c>
      <c r="I310" s="24" t="n">
        <v>0.1298701952720051</v>
      </c>
      <c r="J310" s="24" t="n">
        <v>0.1194878830389841</v>
      </c>
      <c r="K310" s="24" t="n">
        <v>0.134726085454348</v>
      </c>
      <c r="L310" s="24" t="n">
        <v>0.1976503140458506</v>
      </c>
      <c r="N310" s="24" t="n">
        <v>0.1425946978656549</v>
      </c>
      <c r="O310" s="24" t="n">
        <v>0.1093208478691663</v>
      </c>
      <c r="P310" s="24" t="n">
        <v>0.09473696906491269</v>
      </c>
      <c r="Q310" s="24" t="n">
        <v>0.1395601156398493</v>
      </c>
      <c r="R310" s="24" t="n">
        <v>0.140116151145764</v>
      </c>
      <c r="S310" s="24" t="n">
        <v>0.1046086442270895</v>
      </c>
      <c r="T310" s="24" t="n">
        <v>0.1564453603750386</v>
      </c>
      <c r="U310" s="24" t="n">
        <v>0.1078217672677947</v>
      </c>
      <c r="V310" s="24" t="n">
        <v>0.1568873000026032</v>
      </c>
      <c r="W310" s="24" t="n">
        <v>0.09852338778882612</v>
      </c>
      <c r="Y310" s="24" t="n">
        <v>0.1065533490160822</v>
      </c>
      <c r="Z310" s="24" t="n">
        <v>0.1590529354150408</v>
      </c>
      <c r="AA310" s="24" t="n">
        <v>0.09490951109117909</v>
      </c>
      <c r="AB310" s="24" t="n">
        <v>0.1350199603206719</v>
      </c>
      <c r="AD310" s="24" t="n">
        <v>0.1253229312852421</v>
      </c>
      <c r="AE310" s="24" t="n">
        <v>0.1032064065325841</v>
      </c>
      <c r="AF310" s="24" t="n">
        <v>0.08441800966460665</v>
      </c>
      <c r="AG310" s="24" t="n">
        <v>0.1249261342029657</v>
      </c>
      <c r="AH310" s="24" t="n">
        <v>0.08594138290926341</v>
      </c>
      <c r="AI310" s="24" t="n">
        <v>0.2745064455035151</v>
      </c>
      <c r="AJ310" s="24" t="n">
        <v>0.1835001419043468</v>
      </c>
      <c r="AL310" s="24" t="n">
        <v>0.1051548894639387</v>
      </c>
      <c r="AM310" s="24" t="n">
        <v>0.1069149972337259</v>
      </c>
      <c r="AN310" s="24" t="n">
        <v>0.09086173263520529</v>
      </c>
      <c r="AO310" s="24" t="n">
        <v>0.1142814804950406</v>
      </c>
      <c r="AP310" s="24" t="n">
        <v>0.0759050871348968</v>
      </c>
      <c r="AQ310" s="24" t="n">
        <v>0.2487848794977856</v>
      </c>
      <c r="AR310" s="24" t="n">
        <v>0.2698061913621616</v>
      </c>
      <c r="AS310" s="24" t="n">
        <v>0.1192691602666679</v>
      </c>
      <c r="AU310" s="24" t="n">
        <v>0.1220562978111618</v>
      </c>
      <c r="AV310" s="24" t="n">
        <v>0.1658406097933183</v>
      </c>
      <c r="AW310" s="24" t="n">
        <v>0.08256115887551194</v>
      </c>
      <c r="AX310" s="24" t="n">
        <v>0.1488265525564037</v>
      </c>
    </row>
    <row r="312">
      <c r="B312" s="20" t="inlineStr">
        <is>
          <t>Overall, how well or badly do you think the following work in the UK?: The justice system (e.g. courts, jury trials, independent judges and magistrates)</t>
        </is>
      </c>
    </row>
    <row r="313">
      <c r="B313" s="21" t="inlineStr">
        <is>
          <t>BASE: All Respondents</t>
        </is>
      </c>
    </row>
    <row r="314">
      <c r="B314" s="16" t="inlineStr">
        <is>
          <t>Unweighted</t>
        </is>
      </c>
      <c r="C314" s="22" t="n">
        <v>1999</v>
      </c>
      <c r="D314" s="22" t="n">
        <v>936</v>
      </c>
      <c r="E314" s="22" t="n">
        <v>1056</v>
      </c>
      <c r="G314" s="22" t="n">
        <v>282</v>
      </c>
      <c r="H314" s="22" t="n">
        <v>355</v>
      </c>
      <c r="I314" s="22" t="n">
        <v>333</v>
      </c>
      <c r="J314" s="22" t="n">
        <v>313</v>
      </c>
      <c r="K314" s="22" t="n">
        <v>283</v>
      </c>
      <c r="L314" s="22" t="n">
        <v>433</v>
      </c>
      <c r="N314" s="22" t="n">
        <v>103</v>
      </c>
      <c r="O314" s="22" t="n">
        <v>103</v>
      </c>
      <c r="P314" s="22" t="n">
        <v>259</v>
      </c>
      <c r="Q314" s="22" t="n">
        <v>192</v>
      </c>
      <c r="R314" s="22" t="n">
        <v>162</v>
      </c>
      <c r="S314" s="22" t="n">
        <v>220</v>
      </c>
      <c r="T314" s="22" t="n">
        <v>220</v>
      </c>
      <c r="U314" s="22" t="n">
        <v>302</v>
      </c>
      <c r="V314" s="22" t="n">
        <v>270</v>
      </c>
      <c r="W314" s="22" t="n">
        <v>168</v>
      </c>
      <c r="Y314" s="22" t="n">
        <v>568</v>
      </c>
      <c r="Z314" s="22" t="n">
        <v>481</v>
      </c>
      <c r="AA314" s="22" t="n">
        <v>459</v>
      </c>
      <c r="AB314" s="22" t="n">
        <v>474</v>
      </c>
      <c r="AD314" s="22" t="n">
        <v>355</v>
      </c>
      <c r="AE314" s="22" t="n">
        <v>640</v>
      </c>
      <c r="AF314" s="22" t="n">
        <v>155</v>
      </c>
      <c r="AG314" s="22" t="n">
        <v>118</v>
      </c>
      <c r="AH314" s="22" t="n">
        <v>274</v>
      </c>
      <c r="AI314" s="22" t="n">
        <v>42</v>
      </c>
      <c r="AJ314" s="22" t="n">
        <v>415</v>
      </c>
      <c r="AL314" s="22" t="n">
        <v>299</v>
      </c>
      <c r="AM314" s="22" t="n">
        <v>422</v>
      </c>
      <c r="AN314" s="22" t="n">
        <v>182</v>
      </c>
      <c r="AO314" s="22" t="n">
        <v>220</v>
      </c>
      <c r="AP314" s="22" t="n">
        <v>458</v>
      </c>
      <c r="AQ314" s="22" t="n">
        <v>159</v>
      </c>
      <c r="AR314" s="22" t="n">
        <v>174</v>
      </c>
      <c r="AS314" s="22" t="n">
        <v>85</v>
      </c>
      <c r="AU314" s="22" t="n">
        <v>423</v>
      </c>
      <c r="AV314" s="22" t="n">
        <v>543</v>
      </c>
      <c r="AW314" s="22" t="n">
        <v>701</v>
      </c>
      <c r="AX314" s="22" t="n">
        <v>332</v>
      </c>
    </row>
    <row r="315">
      <c r="B315" s="18" t="inlineStr">
        <is>
          <t>Weighted</t>
        </is>
      </c>
      <c r="C315" s="22" t="n">
        <v>1999</v>
      </c>
      <c r="D315" s="22" t="n">
        <v>987</v>
      </c>
      <c r="E315" s="22" t="n">
        <v>1009</v>
      </c>
      <c r="G315" s="22" t="n">
        <v>277</v>
      </c>
      <c r="H315" s="22" t="n">
        <v>341</v>
      </c>
      <c r="I315" s="22" t="n">
        <v>340</v>
      </c>
      <c r="J315" s="22" t="n">
        <v>341</v>
      </c>
      <c r="K315" s="22" t="n">
        <v>282</v>
      </c>
      <c r="L315" s="22" t="n">
        <v>420</v>
      </c>
      <c r="N315" s="22" t="n">
        <v>114</v>
      </c>
      <c r="O315" s="22" t="n">
        <v>91</v>
      </c>
      <c r="P315" s="22" t="n">
        <v>250</v>
      </c>
      <c r="Q315" s="22" t="n">
        <v>182</v>
      </c>
      <c r="R315" s="22" t="n">
        <v>159</v>
      </c>
      <c r="S315" s="22" t="n">
        <v>205</v>
      </c>
      <c r="T315" s="22" t="n">
        <v>205</v>
      </c>
      <c r="U315" s="22" t="n">
        <v>317</v>
      </c>
      <c r="V315" s="22" t="n">
        <v>295</v>
      </c>
      <c r="W315" s="22" t="n">
        <v>182</v>
      </c>
      <c r="Y315" s="22" t="n">
        <v>540</v>
      </c>
      <c r="Z315" s="22" t="n">
        <v>519</v>
      </c>
      <c r="AA315" s="22" t="n">
        <v>440</v>
      </c>
      <c r="AB315" s="22" t="n">
        <v>500</v>
      </c>
      <c r="AD315" s="22" t="n">
        <v>350</v>
      </c>
      <c r="AE315" s="22" t="n">
        <v>639</v>
      </c>
      <c r="AF315" s="22" t="n">
        <v>159</v>
      </c>
      <c r="AG315" s="22" t="n">
        <v>114</v>
      </c>
      <c r="AH315" s="22" t="n">
        <v>280</v>
      </c>
      <c r="AI315" s="22" t="n">
        <v>42</v>
      </c>
      <c r="AJ315" s="22" t="n">
        <v>416</v>
      </c>
      <c r="AL315" s="22" t="n">
        <v>296</v>
      </c>
      <c r="AM315" s="22" t="n">
        <v>417</v>
      </c>
      <c r="AN315" s="22" t="n">
        <v>184</v>
      </c>
      <c r="AO315" s="22" t="n">
        <v>215</v>
      </c>
      <c r="AP315" s="22" t="n">
        <v>465</v>
      </c>
      <c r="AQ315" s="22" t="n">
        <v>157</v>
      </c>
      <c r="AR315" s="22" t="n">
        <v>175</v>
      </c>
      <c r="AS315" s="22" t="n">
        <v>90</v>
      </c>
      <c r="AU315" s="22" t="n">
        <v>421</v>
      </c>
      <c r="AV315" s="22" t="n">
        <v>546</v>
      </c>
      <c r="AW315" s="22" t="n">
        <v>697</v>
      </c>
      <c r="AX315" s="22" t="n">
        <v>335</v>
      </c>
    </row>
    <row r="316">
      <c r="B316" s="23" t="inlineStr">
        <is>
          <t>Very well</t>
        </is>
      </c>
      <c r="C316" s="24" t="n">
        <v>0.05831641505932587</v>
      </c>
      <c r="D316" s="24" t="n">
        <v>0.07368413477024402</v>
      </c>
      <c r="E316" s="24" t="n">
        <v>0.04305648959345932</v>
      </c>
      <c r="G316" s="24" t="n">
        <v>0.08621510176334454</v>
      </c>
      <c r="H316" s="24" t="n">
        <v>0.1153704803545917</v>
      </c>
      <c r="I316" s="24" t="n">
        <v>0.0786217780504341</v>
      </c>
      <c r="J316" s="24" t="n">
        <v>0.03170547087725444</v>
      </c>
      <c r="K316" s="24" t="n">
        <v>0.01950060437265854</v>
      </c>
      <c r="L316" s="24" t="n">
        <v>0.02478362778495743</v>
      </c>
      <c r="N316" s="24" t="n">
        <v>0.0433693117712824</v>
      </c>
      <c r="O316" s="24" t="n">
        <v>0.05439434054932479</v>
      </c>
      <c r="P316" s="24" t="n">
        <v>0.0522871945749115</v>
      </c>
      <c r="Q316" s="24" t="n">
        <v>0.04142865373069474</v>
      </c>
      <c r="R316" s="24" t="n">
        <v>0.06250631217406469</v>
      </c>
      <c r="S316" s="24" t="n">
        <v>0.05329543987470754</v>
      </c>
      <c r="T316" s="24" t="n">
        <v>0.06231168527568699</v>
      </c>
      <c r="U316" s="24" t="n">
        <v>0.1015061908438393</v>
      </c>
      <c r="V316" s="24" t="n">
        <v>0.03546585192227346</v>
      </c>
      <c r="W316" s="24" t="n">
        <v>0.05410509167999802</v>
      </c>
      <c r="Y316" s="24" t="n">
        <v>0.08404807415718868</v>
      </c>
      <c r="Z316" s="24" t="n">
        <v>0.04591899511440199</v>
      </c>
      <c r="AA316" s="24" t="n">
        <v>0.05620224031266582</v>
      </c>
      <c r="AB316" s="24" t="n">
        <v>0.04525521891352589</v>
      </c>
      <c r="AD316" s="24" t="n">
        <v>0.05891929677823721</v>
      </c>
      <c r="AE316" s="24" t="n">
        <v>0.07959524870072714</v>
      </c>
      <c r="AF316" s="24" t="n">
        <v>0.07066489566944326</v>
      </c>
      <c r="AG316" s="24" t="n">
        <v>0.07316198440342613</v>
      </c>
      <c r="AH316" s="24" t="n">
        <v>0.03260634344633125</v>
      </c>
      <c r="AI316" s="24" t="n">
        <v>0.04734728844111292</v>
      </c>
      <c r="AJ316" s="24" t="n">
        <v>0.03474342762915227</v>
      </c>
      <c r="AL316" s="24" t="n">
        <v>0.07217677448130394</v>
      </c>
      <c r="AM316" s="24" t="n">
        <v>0.1138530029548291</v>
      </c>
      <c r="AN316" s="24" t="n">
        <v>0.0647553552217095</v>
      </c>
      <c r="AO316" s="24" t="n">
        <v>0.05427216384180811</v>
      </c>
      <c r="AP316" s="24" t="n">
        <v>0.02158995901920038</v>
      </c>
      <c r="AQ316" s="24" t="n">
        <v>0.01630912942496256</v>
      </c>
      <c r="AR316" s="24" t="n">
        <v>0.04654915887550614</v>
      </c>
      <c r="AS316" s="24" t="n">
        <v>0.0379344385681453</v>
      </c>
      <c r="AU316" s="24" t="n">
        <v>0.02141526780607087</v>
      </c>
      <c r="AV316" s="24" t="n">
        <v>0.03924427263308723</v>
      </c>
      <c r="AW316" s="24" t="n">
        <v>0.09038540861673908</v>
      </c>
      <c r="AX316" s="24" t="n">
        <v>0.06914235818734273</v>
      </c>
    </row>
    <row r="317">
      <c r="B317" s="23" t="inlineStr">
        <is>
          <t>Quite well</t>
        </is>
      </c>
      <c r="C317" s="24" t="n">
        <v>0.242021491262532</v>
      </c>
      <c r="D317" s="24" t="n">
        <v>0.2529091289197978</v>
      </c>
      <c r="E317" s="24" t="n">
        <v>0.2316911887922929</v>
      </c>
      <c r="G317" s="24" t="n">
        <v>0.2195384020499643</v>
      </c>
      <c r="H317" s="24" t="n">
        <v>0.2950021090439596</v>
      </c>
      <c r="I317" s="24" t="n">
        <v>0.2035687831465312</v>
      </c>
      <c r="J317" s="24" t="n">
        <v>0.2115121717382311</v>
      </c>
      <c r="K317" s="24" t="n">
        <v>0.225108686884636</v>
      </c>
      <c r="L317" s="24" t="n">
        <v>0.2810360322404377</v>
      </c>
      <c r="N317" s="24" t="n">
        <v>0.1690064628405754</v>
      </c>
      <c r="O317" s="24" t="n">
        <v>0.305300820594534</v>
      </c>
      <c r="P317" s="24" t="n">
        <v>0.2387100207105642</v>
      </c>
      <c r="Q317" s="24" t="n">
        <v>0.2441241595151606</v>
      </c>
      <c r="R317" s="24" t="n">
        <v>0.2841141863440049</v>
      </c>
      <c r="S317" s="24" t="n">
        <v>0.2680050540664526</v>
      </c>
      <c r="T317" s="24" t="n">
        <v>0.2891848806207369</v>
      </c>
      <c r="U317" s="24" t="n">
        <v>0.2425873719889451</v>
      </c>
      <c r="V317" s="24" t="n">
        <v>0.1671438371634347</v>
      </c>
      <c r="W317" s="24" t="n">
        <v>0.2600348272274604</v>
      </c>
      <c r="Y317" s="24" t="n">
        <v>0.2925623699467571</v>
      </c>
      <c r="Z317" s="24" t="n">
        <v>0.2469285813000304</v>
      </c>
      <c r="AA317" s="24" t="n">
        <v>0.2267109283179239</v>
      </c>
      <c r="AB317" s="24" t="n">
        <v>0.1958170782159007</v>
      </c>
      <c r="AD317" s="24" t="n">
        <v>0.2850997626167908</v>
      </c>
      <c r="AE317" s="24" t="n">
        <v>0.3222622305484195</v>
      </c>
      <c r="AF317" s="24" t="n">
        <v>0.2937268339651353</v>
      </c>
      <c r="AG317" s="24" t="n">
        <v>0.1820124507370567</v>
      </c>
      <c r="AH317" s="24" t="n">
        <v>0.1562217681024942</v>
      </c>
      <c r="AI317" s="24" t="n">
        <v>0.1007947486158407</v>
      </c>
      <c r="AJ317" s="24" t="n">
        <v>0.1513885634699176</v>
      </c>
      <c r="AL317" s="24" t="n">
        <v>0.3353633478568322</v>
      </c>
      <c r="AM317" s="24" t="n">
        <v>0.3716607852009253</v>
      </c>
      <c r="AN317" s="24" t="n">
        <v>0.2735973360130363</v>
      </c>
      <c r="AO317" s="24" t="n">
        <v>0.1978080750157795</v>
      </c>
      <c r="AP317" s="24" t="n">
        <v>0.1777698278090565</v>
      </c>
      <c r="AQ317" s="24" t="n">
        <v>0.09232727615356993</v>
      </c>
      <c r="AR317" s="24" t="n">
        <v>0.1683740538833545</v>
      </c>
      <c r="AS317" s="24" t="n">
        <v>0.1123924850232506</v>
      </c>
      <c r="AU317" s="24" t="n">
        <v>0.2445548040564592</v>
      </c>
      <c r="AV317" s="24" t="n">
        <v>0.2005745402376643</v>
      </c>
      <c r="AW317" s="24" t="n">
        <v>0.2806651505905043</v>
      </c>
      <c r="AX317" s="24" t="n">
        <v>0.2260496809061157</v>
      </c>
    </row>
    <row r="318">
      <c r="B318" s="23" t="inlineStr">
        <is>
          <t>Neither well nor badly</t>
        </is>
      </c>
      <c r="C318" s="24" t="n">
        <v>0.2312535118611474</v>
      </c>
      <c r="D318" s="24" t="n">
        <v>0.2168503671638695</v>
      </c>
      <c r="E318" s="24" t="n">
        <v>0.2455645434579042</v>
      </c>
      <c r="G318" s="24" t="n">
        <v>0.2492938023582133</v>
      </c>
      <c r="H318" s="24" t="n">
        <v>0.1913002358948878</v>
      </c>
      <c r="I318" s="24" t="n">
        <v>0.2584557722018854</v>
      </c>
      <c r="J318" s="24" t="n">
        <v>0.2344493777187583</v>
      </c>
      <c r="K318" s="24" t="n">
        <v>0.2493164203492075</v>
      </c>
      <c r="L318" s="24" t="n">
        <v>0.2150840183094101</v>
      </c>
      <c r="N318" s="24" t="n">
        <v>0.3020162177145464</v>
      </c>
      <c r="O318" s="24" t="n">
        <v>0.204096027047438</v>
      </c>
      <c r="P318" s="24" t="n">
        <v>0.2357057515186566</v>
      </c>
      <c r="Q318" s="24" t="n">
        <v>0.2485476558315327</v>
      </c>
      <c r="R318" s="24" t="n">
        <v>0.2307588577674308</v>
      </c>
      <c r="S318" s="24" t="n">
        <v>0.2070133098163409</v>
      </c>
      <c r="T318" s="24" t="n">
        <v>0.2221157547672842</v>
      </c>
      <c r="U318" s="24" t="n">
        <v>0.2271033180908801</v>
      </c>
      <c r="V318" s="24" t="n">
        <v>0.2259468902459914</v>
      </c>
      <c r="W318" s="24" t="n">
        <v>0.2310327724804833</v>
      </c>
      <c r="Y318" s="24" t="n">
        <v>0.209787008948701</v>
      </c>
      <c r="Z318" s="24" t="n">
        <v>0.2173308828191829</v>
      </c>
      <c r="AA318" s="24" t="n">
        <v>0.2471116677162879</v>
      </c>
      <c r="AB318" s="24" t="n">
        <v>0.254933846799625</v>
      </c>
      <c r="AD318" s="24" t="n">
        <v>0.2154120746995339</v>
      </c>
      <c r="AE318" s="24" t="n">
        <v>0.2183323865440333</v>
      </c>
      <c r="AF318" s="24" t="n">
        <v>0.2238134439799619</v>
      </c>
      <c r="AG318" s="24" t="n">
        <v>0.2218761789200838</v>
      </c>
      <c r="AH318" s="24" t="n">
        <v>0.2092696066650228</v>
      </c>
      <c r="AI318" s="24" t="n">
        <v>0.3033226761746837</v>
      </c>
      <c r="AJ318" s="24" t="n">
        <v>0.2772850874845684</v>
      </c>
      <c r="AL318" s="24" t="n">
        <v>0.2440787748907038</v>
      </c>
      <c r="AM318" s="24" t="n">
        <v>0.2401513274050338</v>
      </c>
      <c r="AN318" s="24" t="n">
        <v>0.2070121216506069</v>
      </c>
      <c r="AO318" s="24" t="n">
        <v>0.2391529181318271</v>
      </c>
      <c r="AP318" s="24" t="n">
        <v>0.1985220186551203</v>
      </c>
      <c r="AQ318" s="24" t="n">
        <v>0.2620334724108719</v>
      </c>
      <c r="AR318" s="24" t="n">
        <v>0.2791635663465376</v>
      </c>
      <c r="AS318" s="24" t="n">
        <v>0.2007225534781668</v>
      </c>
      <c r="AU318" s="24" t="n">
        <v>0.2638097033161475</v>
      </c>
      <c r="AV318" s="24" t="n">
        <v>0.2058982361511104</v>
      </c>
      <c r="AW318" s="24" t="n">
        <v>0.204472886560262</v>
      </c>
      <c r="AX318" s="24" t="n">
        <v>0.2873588861898709</v>
      </c>
    </row>
    <row r="319">
      <c r="B319" s="23" t="inlineStr">
        <is>
          <t>Quite badly</t>
        </is>
      </c>
      <c r="C319" s="24" t="n">
        <v>0.2617810454124495</v>
      </c>
      <c r="D319" s="24" t="n">
        <v>0.2403257818472214</v>
      </c>
      <c r="E319" s="24" t="n">
        <v>0.2826847593418642</v>
      </c>
      <c r="G319" s="24" t="n">
        <v>0.2761485579270364</v>
      </c>
      <c r="H319" s="24" t="n">
        <v>0.2209103507025824</v>
      </c>
      <c r="I319" s="24" t="n">
        <v>0.2648694000224803</v>
      </c>
      <c r="J319" s="24" t="n">
        <v>0.275887065569473</v>
      </c>
      <c r="K319" s="24" t="n">
        <v>0.2590840851950612</v>
      </c>
      <c r="L319" s="24" t="n">
        <v>0.2733834481801404</v>
      </c>
      <c r="N319" s="24" t="n">
        <v>0.2643295233189627</v>
      </c>
      <c r="O319" s="24" t="n">
        <v>0.3112423399818232</v>
      </c>
      <c r="P319" s="24" t="n">
        <v>0.2787912718784318</v>
      </c>
      <c r="Q319" s="24" t="n">
        <v>0.2573216580892841</v>
      </c>
      <c r="R319" s="24" t="n">
        <v>0.2202537909725044</v>
      </c>
      <c r="S319" s="24" t="n">
        <v>0.2543037637830987</v>
      </c>
      <c r="T319" s="24" t="n">
        <v>0.2589393740283307</v>
      </c>
      <c r="U319" s="24" t="n">
        <v>0.2316528916583651</v>
      </c>
      <c r="V319" s="24" t="n">
        <v>0.3110182098767653</v>
      </c>
      <c r="W319" s="24" t="n">
        <v>0.2369986795159603</v>
      </c>
      <c r="Y319" s="24" t="n">
        <v>0.2382776435407146</v>
      </c>
      <c r="Z319" s="24" t="n">
        <v>0.2734777193047603</v>
      </c>
      <c r="AA319" s="24" t="n">
        <v>0.2578857116853186</v>
      </c>
      <c r="AB319" s="24" t="n">
        <v>0.27845146561358</v>
      </c>
      <c r="AD319" s="24" t="n">
        <v>0.2270075019661498</v>
      </c>
      <c r="AE319" s="24" t="n">
        <v>0.2412518192806837</v>
      </c>
      <c r="AF319" s="24" t="n">
        <v>0.2783440634574411</v>
      </c>
      <c r="AG319" s="24" t="n">
        <v>0.2836648842865346</v>
      </c>
      <c r="AH319" s="24" t="n">
        <v>0.2656901022131837</v>
      </c>
      <c r="AI319" s="24" t="n">
        <v>0.3048920761734763</v>
      </c>
      <c r="AJ319" s="24" t="n">
        <v>0.3032132432985024</v>
      </c>
      <c r="AL319" s="24" t="n">
        <v>0.2216527865141049</v>
      </c>
      <c r="AM319" s="24" t="n">
        <v>0.1808340536413429</v>
      </c>
      <c r="AN319" s="24" t="n">
        <v>0.3225608437875847</v>
      </c>
      <c r="AO319" s="24" t="n">
        <v>0.3038054262571749</v>
      </c>
      <c r="AP319" s="24" t="n">
        <v>0.284815922335942</v>
      </c>
      <c r="AQ319" s="24" t="n">
        <v>0.3260003763386276</v>
      </c>
      <c r="AR319" s="24" t="n">
        <v>0.2584894987358297</v>
      </c>
      <c r="AS319" s="24" t="n">
        <v>0.3194720327011947</v>
      </c>
      <c r="AU319" s="24" t="n">
        <v>0.2831491764191861</v>
      </c>
      <c r="AV319" s="24" t="n">
        <v>0.2634078959577068</v>
      </c>
      <c r="AW319" s="24" t="n">
        <v>0.2649796371875043</v>
      </c>
      <c r="AX319" s="24" t="n">
        <v>0.2255882560782752</v>
      </c>
    </row>
    <row r="320">
      <c r="B320" s="23" t="inlineStr">
        <is>
          <t>Very badly</t>
        </is>
      </c>
      <c r="C320" s="24" t="n">
        <v>0.1775629442844742</v>
      </c>
      <c r="D320" s="24" t="n">
        <v>0.19668901881211</v>
      </c>
      <c r="E320" s="24" t="n">
        <v>0.1589343840993886</v>
      </c>
      <c r="G320" s="24" t="n">
        <v>0.121649995999933</v>
      </c>
      <c r="H320" s="24" t="n">
        <v>0.1451787487020786</v>
      </c>
      <c r="I320" s="24" t="n">
        <v>0.1714198379457214</v>
      </c>
      <c r="J320" s="24" t="n">
        <v>0.209082936182323</v>
      </c>
      <c r="K320" s="24" t="n">
        <v>0.2254355370185693</v>
      </c>
      <c r="L320" s="24" t="n">
        <v>0.1879874972610822</v>
      </c>
      <c r="N320" s="24" t="n">
        <v>0.2110529848780911</v>
      </c>
      <c r="O320" s="24" t="n">
        <v>0.1151860004744139</v>
      </c>
      <c r="P320" s="24" t="n">
        <v>0.1688712798777002</v>
      </c>
      <c r="Q320" s="24" t="n">
        <v>0.173096579753523</v>
      </c>
      <c r="R320" s="24" t="n">
        <v>0.1773515991122649</v>
      </c>
      <c r="S320" s="24" t="n">
        <v>0.1801566565794794</v>
      </c>
      <c r="T320" s="24" t="n">
        <v>0.1345719905095318</v>
      </c>
      <c r="U320" s="24" t="n">
        <v>0.1802390640668387</v>
      </c>
      <c r="V320" s="24" t="n">
        <v>0.2133653660915249</v>
      </c>
      <c r="W320" s="24" t="n">
        <v>0.1870239408835067</v>
      </c>
      <c r="Y320" s="24" t="n">
        <v>0.1555954782789564</v>
      </c>
      <c r="Z320" s="24" t="n">
        <v>0.1811333649456664</v>
      </c>
      <c r="AA320" s="24" t="n">
        <v>0.1801206760295929</v>
      </c>
      <c r="AB320" s="24" t="n">
        <v>0.1953309069884115</v>
      </c>
      <c r="AD320" s="24" t="n">
        <v>0.196976393229824</v>
      </c>
      <c r="AE320" s="24" t="n">
        <v>0.1182227036820238</v>
      </c>
      <c r="AF320" s="24" t="n">
        <v>0.1070306153047252</v>
      </c>
      <c r="AG320" s="24" t="n">
        <v>0.1938132027413845</v>
      </c>
      <c r="AH320" s="24" t="n">
        <v>0.3245670669035256</v>
      </c>
      <c r="AI320" s="24" t="n">
        <v>0.09718076234191433</v>
      </c>
      <c r="AJ320" s="24" t="n">
        <v>0.1841584741328409</v>
      </c>
      <c r="AL320" s="24" t="n">
        <v>0.1200901044092147</v>
      </c>
      <c r="AM320" s="24" t="n">
        <v>0.06462965398705955</v>
      </c>
      <c r="AN320" s="24" t="n">
        <v>0.09700860208778633</v>
      </c>
      <c r="AO320" s="24" t="n">
        <v>0.1807759652605574</v>
      </c>
      <c r="AP320" s="24" t="n">
        <v>0.3088743984641003</v>
      </c>
      <c r="AQ320" s="24" t="n">
        <v>0.226974510293722</v>
      </c>
      <c r="AR320" s="24" t="n">
        <v>0.1655077895798389</v>
      </c>
      <c r="AS320" s="24" t="n">
        <v>0.3052268166460239</v>
      </c>
      <c r="AU320" s="24" t="n">
        <v>0.1548735261945367</v>
      </c>
      <c r="AV320" s="24" t="n">
        <v>0.2669264435687847</v>
      </c>
      <c r="AW320" s="24" t="n">
        <v>0.1353310516760106</v>
      </c>
      <c r="AX320" s="24" t="n">
        <v>0.1482027957848507</v>
      </c>
    </row>
    <row r="321">
      <c r="B321" s="23" t="inlineStr">
        <is>
          <t>Don’t know</t>
        </is>
      </c>
      <c r="C321" s="24" t="n">
        <v>0.02906459212007093</v>
      </c>
      <c r="D321" s="24" t="n">
        <v>0.01954156848675733</v>
      </c>
      <c r="E321" s="24" t="n">
        <v>0.03806863471509078</v>
      </c>
      <c r="G321" s="24" t="n">
        <v>0.04715413990150851</v>
      </c>
      <c r="H321" s="24" t="n">
        <v>0.03223807530190002</v>
      </c>
      <c r="I321" s="24" t="n">
        <v>0.02306442863294753</v>
      </c>
      <c r="J321" s="24" t="n">
        <v>0.03736297791396016</v>
      </c>
      <c r="K321" s="24" t="n">
        <v>0.02155466617986742</v>
      </c>
      <c r="L321" s="24" t="n">
        <v>0.01772537622397212</v>
      </c>
      <c r="N321" s="24" t="n">
        <v>0.0102254994765418</v>
      </c>
      <c r="O321" s="24" t="n">
        <v>0.009780471352466345</v>
      </c>
      <c r="P321" s="24" t="n">
        <v>0.02563448143973575</v>
      </c>
      <c r="Q321" s="24" t="n">
        <v>0.0354812930798048</v>
      </c>
      <c r="R321" s="24" t="n">
        <v>0.0250152536297304</v>
      </c>
      <c r="S321" s="24" t="n">
        <v>0.03722577587992086</v>
      </c>
      <c r="T321" s="24" t="n">
        <v>0.03287631479842943</v>
      </c>
      <c r="U321" s="24" t="n">
        <v>0.01691116335113161</v>
      </c>
      <c r="V321" s="24" t="n">
        <v>0.04705984470001032</v>
      </c>
      <c r="W321" s="24" t="n">
        <v>0.03080468821259136</v>
      </c>
      <c r="Y321" s="24" t="n">
        <v>0.01972942512768215</v>
      </c>
      <c r="Z321" s="24" t="n">
        <v>0.03521045651595803</v>
      </c>
      <c r="AA321" s="24" t="n">
        <v>0.03196877593821087</v>
      </c>
      <c r="AB321" s="24" t="n">
        <v>0.03021148346895684</v>
      </c>
      <c r="AD321" s="24" t="n">
        <v>0.01658497070946453</v>
      </c>
      <c r="AE321" s="24" t="n">
        <v>0.02033561124411277</v>
      </c>
      <c r="AF321" s="24" t="n">
        <v>0.02642014762329331</v>
      </c>
      <c r="AG321" s="24" t="n">
        <v>0.045471298911514</v>
      </c>
      <c r="AH321" s="24" t="n">
        <v>0.01164511266944226</v>
      </c>
      <c r="AI321" s="24" t="n">
        <v>0.1464624482529721</v>
      </c>
      <c r="AJ321" s="24" t="n">
        <v>0.04921120398501858</v>
      </c>
      <c r="AL321" s="24" t="n">
        <v>0.006638211847840345</v>
      </c>
      <c r="AM321" s="24" t="n">
        <v>0.02887117681080934</v>
      </c>
      <c r="AN321" s="24" t="n">
        <v>0.03506574123927642</v>
      </c>
      <c r="AO321" s="24" t="n">
        <v>0.02418545149285303</v>
      </c>
      <c r="AP321" s="24" t="n">
        <v>0.008427873716580582</v>
      </c>
      <c r="AQ321" s="24" t="n">
        <v>0.07635523537824587</v>
      </c>
      <c r="AR321" s="24" t="n">
        <v>0.0819159325789332</v>
      </c>
      <c r="AS321" s="24" t="n">
        <v>0.02425167358321861</v>
      </c>
      <c r="AU321" s="24" t="n">
        <v>0.03219752220759958</v>
      </c>
      <c r="AV321" s="24" t="n">
        <v>0.02394861145164639</v>
      </c>
      <c r="AW321" s="24" t="n">
        <v>0.02416586536897988</v>
      </c>
      <c r="AX321" s="24" t="n">
        <v>0.04365802285354485</v>
      </c>
    </row>
    <row r="323">
      <c r="B323" s="20" t="inlineStr">
        <is>
          <t>Overall, how well or badly do you think the following work in the UK?: Prisons</t>
        </is>
      </c>
    </row>
    <row r="324">
      <c r="B324" s="21" t="inlineStr">
        <is>
          <t>BASE: All Respondents</t>
        </is>
      </c>
    </row>
    <row r="325">
      <c r="B325" s="16" t="inlineStr">
        <is>
          <t>Unweighted</t>
        </is>
      </c>
      <c r="C325" s="22" t="n">
        <v>1999</v>
      </c>
      <c r="D325" s="22" t="n">
        <v>936</v>
      </c>
      <c r="E325" s="22" t="n">
        <v>1056</v>
      </c>
      <c r="G325" s="22" t="n">
        <v>282</v>
      </c>
      <c r="H325" s="22" t="n">
        <v>355</v>
      </c>
      <c r="I325" s="22" t="n">
        <v>333</v>
      </c>
      <c r="J325" s="22" t="n">
        <v>313</v>
      </c>
      <c r="K325" s="22" t="n">
        <v>283</v>
      </c>
      <c r="L325" s="22" t="n">
        <v>433</v>
      </c>
      <c r="N325" s="22" t="n">
        <v>103</v>
      </c>
      <c r="O325" s="22" t="n">
        <v>103</v>
      </c>
      <c r="P325" s="22" t="n">
        <v>259</v>
      </c>
      <c r="Q325" s="22" t="n">
        <v>192</v>
      </c>
      <c r="R325" s="22" t="n">
        <v>162</v>
      </c>
      <c r="S325" s="22" t="n">
        <v>220</v>
      </c>
      <c r="T325" s="22" t="n">
        <v>220</v>
      </c>
      <c r="U325" s="22" t="n">
        <v>302</v>
      </c>
      <c r="V325" s="22" t="n">
        <v>270</v>
      </c>
      <c r="W325" s="22" t="n">
        <v>168</v>
      </c>
      <c r="Y325" s="22" t="n">
        <v>568</v>
      </c>
      <c r="Z325" s="22" t="n">
        <v>481</v>
      </c>
      <c r="AA325" s="22" t="n">
        <v>459</v>
      </c>
      <c r="AB325" s="22" t="n">
        <v>474</v>
      </c>
      <c r="AD325" s="22" t="n">
        <v>355</v>
      </c>
      <c r="AE325" s="22" t="n">
        <v>640</v>
      </c>
      <c r="AF325" s="22" t="n">
        <v>155</v>
      </c>
      <c r="AG325" s="22" t="n">
        <v>118</v>
      </c>
      <c r="AH325" s="22" t="n">
        <v>274</v>
      </c>
      <c r="AI325" s="22" t="n">
        <v>42</v>
      </c>
      <c r="AJ325" s="22" t="n">
        <v>415</v>
      </c>
      <c r="AL325" s="22" t="n">
        <v>299</v>
      </c>
      <c r="AM325" s="22" t="n">
        <v>422</v>
      </c>
      <c r="AN325" s="22" t="n">
        <v>182</v>
      </c>
      <c r="AO325" s="22" t="n">
        <v>220</v>
      </c>
      <c r="AP325" s="22" t="n">
        <v>458</v>
      </c>
      <c r="AQ325" s="22" t="n">
        <v>159</v>
      </c>
      <c r="AR325" s="22" t="n">
        <v>174</v>
      </c>
      <c r="AS325" s="22" t="n">
        <v>85</v>
      </c>
      <c r="AU325" s="22" t="n">
        <v>423</v>
      </c>
      <c r="AV325" s="22" t="n">
        <v>543</v>
      </c>
      <c r="AW325" s="22" t="n">
        <v>701</v>
      </c>
      <c r="AX325" s="22" t="n">
        <v>332</v>
      </c>
    </row>
    <row r="326">
      <c r="B326" s="18" t="inlineStr">
        <is>
          <t>Weighted</t>
        </is>
      </c>
      <c r="C326" s="22" t="n">
        <v>1999</v>
      </c>
      <c r="D326" s="22" t="n">
        <v>987</v>
      </c>
      <c r="E326" s="22" t="n">
        <v>1009</v>
      </c>
      <c r="G326" s="22" t="n">
        <v>277</v>
      </c>
      <c r="H326" s="22" t="n">
        <v>341</v>
      </c>
      <c r="I326" s="22" t="n">
        <v>340</v>
      </c>
      <c r="J326" s="22" t="n">
        <v>341</v>
      </c>
      <c r="K326" s="22" t="n">
        <v>282</v>
      </c>
      <c r="L326" s="22" t="n">
        <v>420</v>
      </c>
      <c r="N326" s="22" t="n">
        <v>114</v>
      </c>
      <c r="O326" s="22" t="n">
        <v>91</v>
      </c>
      <c r="P326" s="22" t="n">
        <v>250</v>
      </c>
      <c r="Q326" s="22" t="n">
        <v>182</v>
      </c>
      <c r="R326" s="22" t="n">
        <v>159</v>
      </c>
      <c r="S326" s="22" t="n">
        <v>205</v>
      </c>
      <c r="T326" s="22" t="n">
        <v>205</v>
      </c>
      <c r="U326" s="22" t="n">
        <v>317</v>
      </c>
      <c r="V326" s="22" t="n">
        <v>295</v>
      </c>
      <c r="W326" s="22" t="n">
        <v>182</v>
      </c>
      <c r="Y326" s="22" t="n">
        <v>540</v>
      </c>
      <c r="Z326" s="22" t="n">
        <v>519</v>
      </c>
      <c r="AA326" s="22" t="n">
        <v>440</v>
      </c>
      <c r="AB326" s="22" t="n">
        <v>500</v>
      </c>
      <c r="AD326" s="22" t="n">
        <v>350</v>
      </c>
      <c r="AE326" s="22" t="n">
        <v>639</v>
      </c>
      <c r="AF326" s="22" t="n">
        <v>159</v>
      </c>
      <c r="AG326" s="22" t="n">
        <v>114</v>
      </c>
      <c r="AH326" s="22" t="n">
        <v>280</v>
      </c>
      <c r="AI326" s="22" t="n">
        <v>42</v>
      </c>
      <c r="AJ326" s="22" t="n">
        <v>416</v>
      </c>
      <c r="AL326" s="22" t="n">
        <v>296</v>
      </c>
      <c r="AM326" s="22" t="n">
        <v>417</v>
      </c>
      <c r="AN326" s="22" t="n">
        <v>184</v>
      </c>
      <c r="AO326" s="22" t="n">
        <v>215</v>
      </c>
      <c r="AP326" s="22" t="n">
        <v>465</v>
      </c>
      <c r="AQ326" s="22" t="n">
        <v>157</v>
      </c>
      <c r="AR326" s="22" t="n">
        <v>175</v>
      </c>
      <c r="AS326" s="22" t="n">
        <v>90</v>
      </c>
      <c r="AU326" s="22" t="n">
        <v>421</v>
      </c>
      <c r="AV326" s="22" t="n">
        <v>546</v>
      </c>
      <c r="AW326" s="22" t="n">
        <v>697</v>
      </c>
      <c r="AX326" s="22" t="n">
        <v>335</v>
      </c>
    </row>
    <row r="327">
      <c r="B327" s="23" t="inlineStr">
        <is>
          <t>Very well</t>
        </is>
      </c>
      <c r="C327" s="24" t="n">
        <v>0.03358712069209165</v>
      </c>
      <c r="D327" s="24" t="n">
        <v>0.04157091310798296</v>
      </c>
      <c r="E327" s="24" t="n">
        <v>0.02587807398961204</v>
      </c>
      <c r="G327" s="24" t="n">
        <v>0.06880746042025501</v>
      </c>
      <c r="H327" s="24" t="n">
        <v>0.07112762212766369</v>
      </c>
      <c r="I327" s="24" t="n">
        <v>0.04246901613379288</v>
      </c>
      <c r="J327" s="24" t="n">
        <v>0.006600999906231003</v>
      </c>
      <c r="K327" s="24" t="n">
        <v>0.009346808334849846</v>
      </c>
      <c r="L327" s="24" t="n">
        <v>0.01084990256323584</v>
      </c>
      <c r="N327" s="24" t="n">
        <v>0.0126189393228239</v>
      </c>
      <c r="O327" s="24" t="n">
        <v>0.05392321873689447</v>
      </c>
      <c r="P327" s="24" t="n">
        <v>0.05622804115991091</v>
      </c>
      <c r="Q327" s="24" t="n">
        <v>0.02660001401323379</v>
      </c>
      <c r="R327" s="24" t="n">
        <v>0.03572136752247531</v>
      </c>
      <c r="S327" s="24" t="n">
        <v>0.04313776599775234</v>
      </c>
      <c r="T327" s="24" t="n">
        <v>0.03041915543073993</v>
      </c>
      <c r="U327" s="24" t="n">
        <v>0.04300341660065837</v>
      </c>
      <c r="V327" s="24" t="n">
        <v>0.006784371679575569</v>
      </c>
      <c r="W327" s="24" t="n">
        <v>0.03046684954101176</v>
      </c>
      <c r="Y327" s="24" t="n">
        <v>0.04488757355098749</v>
      </c>
      <c r="Z327" s="24" t="n">
        <v>0.03085832989873053</v>
      </c>
      <c r="AA327" s="24" t="n">
        <v>0.02094415806122983</v>
      </c>
      <c r="AB327" s="24" t="n">
        <v>0.03534092356315142</v>
      </c>
      <c r="AD327" s="24" t="n">
        <v>0.0354132502128901</v>
      </c>
      <c r="AE327" s="24" t="n">
        <v>0.0439657423624394</v>
      </c>
      <c r="AF327" s="24" t="n">
        <v>0.02476725769129111</v>
      </c>
      <c r="AG327" s="24" t="n">
        <v>0.02297731447884241</v>
      </c>
      <c r="AH327" s="24" t="n">
        <v>0.04048617263085092</v>
      </c>
      <c r="AI327" s="24" t="n">
        <v>0</v>
      </c>
      <c r="AJ327" s="24" t="n">
        <v>0.0211726845957637</v>
      </c>
      <c r="AL327" s="24" t="n">
        <v>0.05002421384565803</v>
      </c>
      <c r="AM327" s="24" t="n">
        <v>0.06996938315106606</v>
      </c>
      <c r="AN327" s="24" t="n">
        <v>0.02056947069225234</v>
      </c>
      <c r="AO327" s="24" t="n">
        <v>0.01919150078206079</v>
      </c>
      <c r="AP327" s="24" t="n">
        <v>0.03281505811328202</v>
      </c>
      <c r="AQ327" s="24" t="n">
        <v>0</v>
      </c>
      <c r="AR327" s="24" t="n">
        <v>0</v>
      </c>
      <c r="AS327" s="24" t="n">
        <v>0</v>
      </c>
      <c r="AU327" s="24" t="n">
        <v>0.01783775519855244</v>
      </c>
      <c r="AV327" s="24" t="n">
        <v>0.02255466125561839</v>
      </c>
      <c r="AW327" s="24" t="n">
        <v>0.04949662702970371</v>
      </c>
      <c r="AX327" s="24" t="n">
        <v>0.03830220986547977</v>
      </c>
    </row>
    <row r="328">
      <c r="B328" s="23" t="inlineStr">
        <is>
          <t>Quite well</t>
        </is>
      </c>
      <c r="C328" s="24" t="n">
        <v>0.1596675973124056</v>
      </c>
      <c r="D328" s="24" t="n">
        <v>0.1781067831122011</v>
      </c>
      <c r="E328" s="24" t="n">
        <v>0.141300944933267</v>
      </c>
      <c r="G328" s="24" t="n">
        <v>0.1776945808232845</v>
      </c>
      <c r="H328" s="24" t="n">
        <v>0.2432339679998583</v>
      </c>
      <c r="I328" s="24" t="n">
        <v>0.1829521092342689</v>
      </c>
      <c r="J328" s="24" t="n">
        <v>0.1233091372779464</v>
      </c>
      <c r="K328" s="24" t="n">
        <v>0.1197657191755721</v>
      </c>
      <c r="L328" s="24" t="n">
        <v>0.1173271698718309</v>
      </c>
      <c r="N328" s="24" t="n">
        <v>0.1345393414398116</v>
      </c>
      <c r="O328" s="24" t="n">
        <v>0.2007789929606985</v>
      </c>
      <c r="P328" s="24" t="n">
        <v>0.1465589703808065</v>
      </c>
      <c r="Q328" s="24" t="n">
        <v>0.1893623222550145</v>
      </c>
      <c r="R328" s="24" t="n">
        <v>0.1863449949089326</v>
      </c>
      <c r="S328" s="24" t="n">
        <v>0.201175078189694</v>
      </c>
      <c r="T328" s="24" t="n">
        <v>0.1478818529117997</v>
      </c>
      <c r="U328" s="24" t="n">
        <v>0.1873611055768243</v>
      </c>
      <c r="V328" s="24" t="n">
        <v>0.1178482121537879</v>
      </c>
      <c r="W328" s="24" t="n">
        <v>0.106032967083244</v>
      </c>
      <c r="Y328" s="24" t="n">
        <v>0.2083012116270493</v>
      </c>
      <c r="Z328" s="24" t="n">
        <v>0.1281596394109402</v>
      </c>
      <c r="AA328" s="24" t="n">
        <v>0.1542344489168842</v>
      </c>
      <c r="AB328" s="24" t="n">
        <v>0.1446297247423703</v>
      </c>
      <c r="AD328" s="24" t="n">
        <v>0.1884609503790776</v>
      </c>
      <c r="AE328" s="24" t="n">
        <v>0.2011711766462921</v>
      </c>
      <c r="AF328" s="24" t="n">
        <v>0.1558980211493913</v>
      </c>
      <c r="AG328" s="24" t="n">
        <v>0.1726174702666903</v>
      </c>
      <c r="AH328" s="24" t="n">
        <v>0.1080003463326001</v>
      </c>
      <c r="AI328" s="24" t="n">
        <v>0.1495781257481867</v>
      </c>
      <c r="AJ328" s="24" t="n">
        <v>0.1053538955331675</v>
      </c>
      <c r="AL328" s="24" t="n">
        <v>0.2210148938987468</v>
      </c>
      <c r="AM328" s="24" t="n">
        <v>0.2361287047600298</v>
      </c>
      <c r="AN328" s="24" t="n">
        <v>0.1315110484888097</v>
      </c>
      <c r="AO328" s="24" t="n">
        <v>0.1454117615780556</v>
      </c>
      <c r="AP328" s="24" t="n">
        <v>0.1298902792545112</v>
      </c>
      <c r="AQ328" s="24" t="n">
        <v>0.07942403757787857</v>
      </c>
      <c r="AR328" s="24" t="n">
        <v>0.1029108393516011</v>
      </c>
      <c r="AS328" s="24" t="n">
        <v>0.09978566109799557</v>
      </c>
      <c r="AU328" s="24" t="n">
        <v>0.1373867708671193</v>
      </c>
      <c r="AV328" s="24" t="n">
        <v>0.1156450641923141</v>
      </c>
      <c r="AW328" s="24" t="n">
        <v>0.185222775732952</v>
      </c>
      <c r="AX328" s="24" t="n">
        <v>0.2063452911401688</v>
      </c>
    </row>
    <row r="329">
      <c r="B329" s="23" t="inlineStr">
        <is>
          <t>Neither well nor badly</t>
        </is>
      </c>
      <c r="C329" s="24" t="n">
        <v>0.251739311206136</v>
      </c>
      <c r="D329" s="24" t="n">
        <v>0.2410961394994978</v>
      </c>
      <c r="E329" s="24" t="n">
        <v>0.262486411154572</v>
      </c>
      <c r="G329" s="24" t="n">
        <v>0.2584313260855515</v>
      </c>
      <c r="H329" s="24" t="n">
        <v>0.265339784691906</v>
      </c>
      <c r="I329" s="24" t="n">
        <v>0.2701728831520994</v>
      </c>
      <c r="J329" s="24" t="n">
        <v>0.2585332564045433</v>
      </c>
      <c r="K329" s="24" t="n">
        <v>0.1963089159437252</v>
      </c>
      <c r="L329" s="24" t="n">
        <v>0.2530573300137113</v>
      </c>
      <c r="N329" s="24" t="n">
        <v>0.2791150731597245</v>
      </c>
      <c r="O329" s="24" t="n">
        <v>0.296752924770949</v>
      </c>
      <c r="P329" s="24" t="n">
        <v>0.258937073356891</v>
      </c>
      <c r="Q329" s="24" t="n">
        <v>0.1946607272714457</v>
      </c>
      <c r="R329" s="24" t="n">
        <v>0.2761451638379468</v>
      </c>
      <c r="S329" s="24" t="n">
        <v>0.2397214540771645</v>
      </c>
      <c r="T329" s="24" t="n">
        <v>0.2291125344231255</v>
      </c>
      <c r="U329" s="24" t="n">
        <v>0.2391325342106205</v>
      </c>
      <c r="V329" s="24" t="n">
        <v>0.242036715851471</v>
      </c>
      <c r="W329" s="24" t="n">
        <v>0.3146742001085191</v>
      </c>
      <c r="Y329" s="24" t="n">
        <v>0.2194375208294077</v>
      </c>
      <c r="Z329" s="24" t="n">
        <v>0.2629578138311836</v>
      </c>
      <c r="AA329" s="24" t="n">
        <v>0.2871962989208497</v>
      </c>
      <c r="AB329" s="24" t="n">
        <v>0.2437782898992551</v>
      </c>
      <c r="AD329" s="24" t="n">
        <v>0.2266353390529597</v>
      </c>
      <c r="AE329" s="24" t="n">
        <v>0.2758618226291842</v>
      </c>
      <c r="AF329" s="24" t="n">
        <v>0.2053673586741508</v>
      </c>
      <c r="AG329" s="24" t="n">
        <v>0.2764428067266941</v>
      </c>
      <c r="AH329" s="24" t="n">
        <v>0.2110056416208237</v>
      </c>
      <c r="AI329" s="24" t="n">
        <v>0.2645015782800287</v>
      </c>
      <c r="AJ329" s="24" t="n">
        <v>0.2728257532085639</v>
      </c>
      <c r="AL329" s="24" t="n">
        <v>0.2386859480640159</v>
      </c>
      <c r="AM329" s="24" t="n">
        <v>0.3035789381658403</v>
      </c>
      <c r="AN329" s="24" t="n">
        <v>0.2043004469048937</v>
      </c>
      <c r="AO329" s="24" t="n">
        <v>0.2666500757685801</v>
      </c>
      <c r="AP329" s="24" t="n">
        <v>0.2083771637496232</v>
      </c>
      <c r="AQ329" s="24" t="n">
        <v>0.2546277635778973</v>
      </c>
      <c r="AR329" s="24" t="n">
        <v>0.2946168756073655</v>
      </c>
      <c r="AS329" s="24" t="n">
        <v>0.2513141058993628</v>
      </c>
      <c r="AU329" s="24" t="n">
        <v>0.2424335172886362</v>
      </c>
      <c r="AV329" s="24" t="n">
        <v>0.2447562848360965</v>
      </c>
      <c r="AW329" s="24" t="n">
        <v>0.2386053473723135</v>
      </c>
      <c r="AX329" s="24" t="n">
        <v>0.3021598462745604</v>
      </c>
    </row>
    <row r="330">
      <c r="B330" s="23" t="inlineStr">
        <is>
          <t>Quite badly</t>
        </is>
      </c>
      <c r="C330" s="24" t="n">
        <v>0.3365942433737478</v>
      </c>
      <c r="D330" s="24" t="n">
        <v>0.3208017979761673</v>
      </c>
      <c r="E330" s="24" t="n">
        <v>0.3521509510226407</v>
      </c>
      <c r="G330" s="24" t="n">
        <v>0.3213381649366176</v>
      </c>
      <c r="H330" s="24" t="n">
        <v>0.2570692761862476</v>
      </c>
      <c r="I330" s="24" t="n">
        <v>0.2930573205262451</v>
      </c>
      <c r="J330" s="24" t="n">
        <v>0.3582088187091459</v>
      </c>
      <c r="K330" s="24" t="n">
        <v>0.3877441440762678</v>
      </c>
      <c r="L330" s="24" t="n">
        <v>0.394632243438023</v>
      </c>
      <c r="N330" s="24" t="n">
        <v>0.3314771986436279</v>
      </c>
      <c r="O330" s="24" t="n">
        <v>0.2915994189256396</v>
      </c>
      <c r="P330" s="24" t="n">
        <v>0.3346741202365852</v>
      </c>
      <c r="Q330" s="24" t="n">
        <v>0.3884651456217968</v>
      </c>
      <c r="R330" s="24" t="n">
        <v>0.2804514244864301</v>
      </c>
      <c r="S330" s="24" t="n">
        <v>0.3200943692710878</v>
      </c>
      <c r="T330" s="24" t="n">
        <v>0.4073012371268873</v>
      </c>
      <c r="U330" s="24" t="n">
        <v>0.2839012791316485</v>
      </c>
      <c r="V330" s="24" t="n">
        <v>0.3740224749434315</v>
      </c>
      <c r="W330" s="24" t="n">
        <v>0.3322634948682219</v>
      </c>
      <c r="Y330" s="24" t="n">
        <v>0.3219791996525695</v>
      </c>
      <c r="Z330" s="24" t="n">
        <v>0.3501962363317966</v>
      </c>
      <c r="AA330" s="24" t="n">
        <v>0.3396535684546277</v>
      </c>
      <c r="AB330" s="24" t="n">
        <v>0.3355674158309915</v>
      </c>
      <c r="AD330" s="24" t="n">
        <v>0.3308101565530499</v>
      </c>
      <c r="AE330" s="24" t="n">
        <v>0.3232194605436123</v>
      </c>
      <c r="AF330" s="24" t="n">
        <v>0.4062154139896026</v>
      </c>
      <c r="AG330" s="24" t="n">
        <v>0.3130849614138872</v>
      </c>
      <c r="AH330" s="24" t="n">
        <v>0.3479557107097689</v>
      </c>
      <c r="AI330" s="24" t="n">
        <v>0.2747156137401517</v>
      </c>
      <c r="AJ330" s="24" t="n">
        <v>0.340560018041511</v>
      </c>
      <c r="AL330" s="24" t="n">
        <v>0.3229836289935849</v>
      </c>
      <c r="AM330" s="24" t="n">
        <v>0.2587268901160371</v>
      </c>
      <c r="AN330" s="24" t="n">
        <v>0.427149096767279</v>
      </c>
      <c r="AO330" s="24" t="n">
        <v>0.378161037336484</v>
      </c>
      <c r="AP330" s="24" t="n">
        <v>0.3511939937151652</v>
      </c>
      <c r="AQ330" s="24" t="n">
        <v>0.3522608436128775</v>
      </c>
      <c r="AR330" s="24" t="n">
        <v>0.3031588283559825</v>
      </c>
      <c r="AS330" s="24" t="n">
        <v>0.4200384876332769</v>
      </c>
      <c r="AU330" s="24" t="n">
        <v>0.3896601555825084</v>
      </c>
      <c r="AV330" s="24" t="n">
        <v>0.3298566021330093</v>
      </c>
      <c r="AW330" s="24" t="n">
        <v>0.3384182069799359</v>
      </c>
      <c r="AX330" s="24" t="n">
        <v>0.2770222685191558</v>
      </c>
    </row>
    <row r="331">
      <c r="B331" s="23" t="inlineStr">
        <is>
          <t>Very badly</t>
        </is>
      </c>
      <c r="C331" s="24" t="n">
        <v>0.1745322010429567</v>
      </c>
      <c r="D331" s="24" t="n">
        <v>0.1945103969424161</v>
      </c>
      <c r="E331" s="24" t="n">
        <v>0.1550404992703607</v>
      </c>
      <c r="G331" s="24" t="n">
        <v>0.1258037282095088</v>
      </c>
      <c r="H331" s="24" t="n">
        <v>0.1187819184746146</v>
      </c>
      <c r="I331" s="24" t="n">
        <v>0.1680574413655477</v>
      </c>
      <c r="J331" s="24" t="n">
        <v>0.2019233247996675</v>
      </c>
      <c r="K331" s="24" t="n">
        <v>0.2443878164805265</v>
      </c>
      <c r="L331" s="24" t="n">
        <v>0.1880669887081424</v>
      </c>
      <c r="N331" s="24" t="n">
        <v>0.2230191073832663</v>
      </c>
      <c r="O331" s="24" t="n">
        <v>0.1393284785767121</v>
      </c>
      <c r="P331" s="24" t="n">
        <v>0.1655397406343717</v>
      </c>
      <c r="Q331" s="24" t="n">
        <v>0.1373024341485753</v>
      </c>
      <c r="R331" s="24" t="n">
        <v>0.1865392211497571</v>
      </c>
      <c r="S331" s="24" t="n">
        <v>0.1565393095213502</v>
      </c>
      <c r="T331" s="24" t="n">
        <v>0.1466559125095574</v>
      </c>
      <c r="U331" s="24" t="n">
        <v>0.1987090291243487</v>
      </c>
      <c r="V331" s="24" t="n">
        <v>0.2045230647344101</v>
      </c>
      <c r="W331" s="24" t="n">
        <v>0.1616273428549826</v>
      </c>
      <c r="Y331" s="24" t="n">
        <v>0.1716957190889969</v>
      </c>
      <c r="Z331" s="24" t="n">
        <v>0.1759798266898869</v>
      </c>
      <c r="AA331" s="24" t="n">
        <v>0.1529346165981177</v>
      </c>
      <c r="AB331" s="24" t="n">
        <v>0.1950988404431781</v>
      </c>
      <c r="AD331" s="24" t="n">
        <v>0.1919884061961785</v>
      </c>
      <c r="AE331" s="24" t="n">
        <v>0.1163323774286634</v>
      </c>
      <c r="AF331" s="24" t="n">
        <v>0.1802616446099393</v>
      </c>
      <c r="AG331" s="24" t="n">
        <v>0.1963290716330231</v>
      </c>
      <c r="AH331" s="24" t="n">
        <v>0.2674185784787383</v>
      </c>
      <c r="AI331" s="24" t="n">
        <v>0.08886584267090296</v>
      </c>
      <c r="AJ331" s="24" t="n">
        <v>0.1873402826015765</v>
      </c>
      <c r="AL331" s="24" t="n">
        <v>0.1425769916999693</v>
      </c>
      <c r="AM331" s="24" t="n">
        <v>0.08522800246678064</v>
      </c>
      <c r="AN331" s="24" t="n">
        <v>0.1746387252743586</v>
      </c>
      <c r="AO331" s="24" t="n">
        <v>0.1438579244564134</v>
      </c>
      <c r="AP331" s="24" t="n">
        <v>0.2583232664344615</v>
      </c>
      <c r="AQ331" s="24" t="n">
        <v>0.2328084684904664</v>
      </c>
      <c r="AR331" s="24" t="n">
        <v>0.186780306632207</v>
      </c>
      <c r="AS331" s="24" t="n">
        <v>0.2078131917764685</v>
      </c>
      <c r="AU331" s="24" t="n">
        <v>0.1643720204102796</v>
      </c>
      <c r="AV331" s="24" t="n">
        <v>0.2460273512424045</v>
      </c>
      <c r="AW331" s="24" t="n">
        <v>0.1508918564261866</v>
      </c>
      <c r="AX331" s="24" t="n">
        <v>0.1198777541568619</v>
      </c>
    </row>
    <row r="332">
      <c r="B332" s="23" t="inlineStr">
        <is>
          <t>Don’t know</t>
        </is>
      </c>
      <c r="C332" s="24" t="n">
        <v>0.04387952637266224</v>
      </c>
      <c r="D332" s="24" t="n">
        <v>0.02391396936173484</v>
      </c>
      <c r="E332" s="24" t="n">
        <v>0.06314311962954758</v>
      </c>
      <c r="G332" s="24" t="n">
        <v>0.04792473952478259</v>
      </c>
      <c r="H332" s="24" t="n">
        <v>0.04444743051970966</v>
      </c>
      <c r="I332" s="24" t="n">
        <v>0.04329122958804599</v>
      </c>
      <c r="J332" s="24" t="n">
        <v>0.05142446290246599</v>
      </c>
      <c r="K332" s="24" t="n">
        <v>0.0424465959890585</v>
      </c>
      <c r="L332" s="24" t="n">
        <v>0.0360663654050563</v>
      </c>
      <c r="N332" s="24" t="n">
        <v>0.01923034005074541</v>
      </c>
      <c r="O332" s="24" t="n">
        <v>0.01761696602910648</v>
      </c>
      <c r="P332" s="24" t="n">
        <v>0.03806205423143479</v>
      </c>
      <c r="Q332" s="24" t="n">
        <v>0.06360935668993403</v>
      </c>
      <c r="R332" s="24" t="n">
        <v>0.03479782809445822</v>
      </c>
      <c r="S332" s="24" t="n">
        <v>0.03933202294295126</v>
      </c>
      <c r="T332" s="24" t="n">
        <v>0.0386293075978902</v>
      </c>
      <c r="U332" s="24" t="n">
        <v>0.04789263535589961</v>
      </c>
      <c r="V332" s="24" t="n">
        <v>0.05478516063732401</v>
      </c>
      <c r="W332" s="24" t="n">
        <v>0.05493514554402074</v>
      </c>
      <c r="Y332" s="24" t="n">
        <v>0.03369877525098913</v>
      </c>
      <c r="Z332" s="24" t="n">
        <v>0.05184815383746226</v>
      </c>
      <c r="AA332" s="24" t="n">
        <v>0.0450369090482909</v>
      </c>
      <c r="AB332" s="24" t="n">
        <v>0.04558480552105355</v>
      </c>
      <c r="AD332" s="24" t="n">
        <v>0.02669189760584432</v>
      </c>
      <c r="AE332" s="24" t="n">
        <v>0.03944942038980848</v>
      </c>
      <c r="AF332" s="24" t="n">
        <v>0.02749030388562486</v>
      </c>
      <c r="AG332" s="24" t="n">
        <v>0.01854837548086275</v>
      </c>
      <c r="AH332" s="24" t="n">
        <v>0.02513355022721794</v>
      </c>
      <c r="AI332" s="24" t="n">
        <v>0.22233883956073</v>
      </c>
      <c r="AJ332" s="24" t="n">
        <v>0.07274736601941745</v>
      </c>
      <c r="AL332" s="24" t="n">
        <v>0.02471432349802495</v>
      </c>
      <c r="AM332" s="24" t="n">
        <v>0.04636808134024625</v>
      </c>
      <c r="AN332" s="24" t="n">
        <v>0.04183121187240699</v>
      </c>
      <c r="AO332" s="24" t="n">
        <v>0.04672770007840615</v>
      </c>
      <c r="AP332" s="24" t="n">
        <v>0.01940023873295694</v>
      </c>
      <c r="AQ332" s="24" t="n">
        <v>0.08087888674088009</v>
      </c>
      <c r="AR332" s="24" t="n">
        <v>0.112533150052844</v>
      </c>
      <c r="AS332" s="24" t="n">
        <v>0.0210485535928962</v>
      </c>
      <c r="AU332" s="24" t="n">
        <v>0.0483097806529041</v>
      </c>
      <c r="AV332" s="24" t="n">
        <v>0.04116003634055702</v>
      </c>
      <c r="AW332" s="24" t="n">
        <v>0.03736518645890835</v>
      </c>
      <c r="AX332" s="24" t="n">
        <v>0.05629263004377347</v>
      </c>
    </row>
    <row r="334">
      <c r="B334" s="20" t="inlineStr">
        <is>
          <t>Overall, how well or badly do you think the following work in the UK?: The police</t>
        </is>
      </c>
    </row>
    <row r="335">
      <c r="B335" s="21" t="inlineStr">
        <is>
          <t>BASE: All Respondents</t>
        </is>
      </c>
    </row>
    <row r="336">
      <c r="B336" s="16" t="inlineStr">
        <is>
          <t>Unweighted</t>
        </is>
      </c>
      <c r="C336" s="22" t="n">
        <v>1999</v>
      </c>
      <c r="D336" s="22" t="n">
        <v>936</v>
      </c>
      <c r="E336" s="22" t="n">
        <v>1056</v>
      </c>
      <c r="G336" s="22" t="n">
        <v>282</v>
      </c>
      <c r="H336" s="22" t="n">
        <v>355</v>
      </c>
      <c r="I336" s="22" t="n">
        <v>333</v>
      </c>
      <c r="J336" s="22" t="n">
        <v>313</v>
      </c>
      <c r="K336" s="22" t="n">
        <v>283</v>
      </c>
      <c r="L336" s="22" t="n">
        <v>433</v>
      </c>
      <c r="N336" s="22" t="n">
        <v>103</v>
      </c>
      <c r="O336" s="22" t="n">
        <v>103</v>
      </c>
      <c r="P336" s="22" t="n">
        <v>259</v>
      </c>
      <c r="Q336" s="22" t="n">
        <v>192</v>
      </c>
      <c r="R336" s="22" t="n">
        <v>162</v>
      </c>
      <c r="S336" s="22" t="n">
        <v>220</v>
      </c>
      <c r="T336" s="22" t="n">
        <v>220</v>
      </c>
      <c r="U336" s="22" t="n">
        <v>302</v>
      </c>
      <c r="V336" s="22" t="n">
        <v>270</v>
      </c>
      <c r="W336" s="22" t="n">
        <v>168</v>
      </c>
      <c r="Y336" s="22" t="n">
        <v>568</v>
      </c>
      <c r="Z336" s="22" t="n">
        <v>481</v>
      </c>
      <c r="AA336" s="22" t="n">
        <v>459</v>
      </c>
      <c r="AB336" s="22" t="n">
        <v>474</v>
      </c>
      <c r="AD336" s="22" t="n">
        <v>355</v>
      </c>
      <c r="AE336" s="22" t="n">
        <v>640</v>
      </c>
      <c r="AF336" s="22" t="n">
        <v>155</v>
      </c>
      <c r="AG336" s="22" t="n">
        <v>118</v>
      </c>
      <c r="AH336" s="22" t="n">
        <v>274</v>
      </c>
      <c r="AI336" s="22" t="n">
        <v>42</v>
      </c>
      <c r="AJ336" s="22" t="n">
        <v>415</v>
      </c>
      <c r="AL336" s="22" t="n">
        <v>299</v>
      </c>
      <c r="AM336" s="22" t="n">
        <v>422</v>
      </c>
      <c r="AN336" s="22" t="n">
        <v>182</v>
      </c>
      <c r="AO336" s="22" t="n">
        <v>220</v>
      </c>
      <c r="AP336" s="22" t="n">
        <v>458</v>
      </c>
      <c r="AQ336" s="22" t="n">
        <v>159</v>
      </c>
      <c r="AR336" s="22" t="n">
        <v>174</v>
      </c>
      <c r="AS336" s="22" t="n">
        <v>85</v>
      </c>
      <c r="AU336" s="22" t="n">
        <v>423</v>
      </c>
      <c r="AV336" s="22" t="n">
        <v>543</v>
      </c>
      <c r="AW336" s="22" t="n">
        <v>701</v>
      </c>
      <c r="AX336" s="22" t="n">
        <v>332</v>
      </c>
    </row>
    <row r="337">
      <c r="B337" s="18" t="inlineStr">
        <is>
          <t>Weighted</t>
        </is>
      </c>
      <c r="C337" s="22" t="n">
        <v>1999</v>
      </c>
      <c r="D337" s="22" t="n">
        <v>987</v>
      </c>
      <c r="E337" s="22" t="n">
        <v>1009</v>
      </c>
      <c r="G337" s="22" t="n">
        <v>277</v>
      </c>
      <c r="H337" s="22" t="n">
        <v>341</v>
      </c>
      <c r="I337" s="22" t="n">
        <v>340</v>
      </c>
      <c r="J337" s="22" t="n">
        <v>341</v>
      </c>
      <c r="K337" s="22" t="n">
        <v>282</v>
      </c>
      <c r="L337" s="22" t="n">
        <v>420</v>
      </c>
      <c r="N337" s="22" t="n">
        <v>114</v>
      </c>
      <c r="O337" s="22" t="n">
        <v>91</v>
      </c>
      <c r="P337" s="22" t="n">
        <v>250</v>
      </c>
      <c r="Q337" s="22" t="n">
        <v>182</v>
      </c>
      <c r="R337" s="22" t="n">
        <v>159</v>
      </c>
      <c r="S337" s="22" t="n">
        <v>205</v>
      </c>
      <c r="T337" s="22" t="n">
        <v>205</v>
      </c>
      <c r="U337" s="22" t="n">
        <v>317</v>
      </c>
      <c r="V337" s="22" t="n">
        <v>295</v>
      </c>
      <c r="W337" s="22" t="n">
        <v>182</v>
      </c>
      <c r="Y337" s="22" t="n">
        <v>540</v>
      </c>
      <c r="Z337" s="22" t="n">
        <v>519</v>
      </c>
      <c r="AA337" s="22" t="n">
        <v>440</v>
      </c>
      <c r="AB337" s="22" t="n">
        <v>500</v>
      </c>
      <c r="AD337" s="22" t="n">
        <v>350</v>
      </c>
      <c r="AE337" s="22" t="n">
        <v>639</v>
      </c>
      <c r="AF337" s="22" t="n">
        <v>159</v>
      </c>
      <c r="AG337" s="22" t="n">
        <v>114</v>
      </c>
      <c r="AH337" s="22" t="n">
        <v>280</v>
      </c>
      <c r="AI337" s="22" t="n">
        <v>42</v>
      </c>
      <c r="AJ337" s="22" t="n">
        <v>416</v>
      </c>
      <c r="AL337" s="22" t="n">
        <v>296</v>
      </c>
      <c r="AM337" s="22" t="n">
        <v>417</v>
      </c>
      <c r="AN337" s="22" t="n">
        <v>184</v>
      </c>
      <c r="AO337" s="22" t="n">
        <v>215</v>
      </c>
      <c r="AP337" s="22" t="n">
        <v>465</v>
      </c>
      <c r="AQ337" s="22" t="n">
        <v>157</v>
      </c>
      <c r="AR337" s="22" t="n">
        <v>175</v>
      </c>
      <c r="AS337" s="22" t="n">
        <v>90</v>
      </c>
      <c r="AU337" s="22" t="n">
        <v>421</v>
      </c>
      <c r="AV337" s="22" t="n">
        <v>546</v>
      </c>
      <c r="AW337" s="22" t="n">
        <v>697</v>
      </c>
      <c r="AX337" s="22" t="n">
        <v>335</v>
      </c>
    </row>
    <row r="338">
      <c r="B338" s="23" t="inlineStr">
        <is>
          <t>Very well</t>
        </is>
      </c>
      <c r="C338" s="24" t="n">
        <v>0.08516581560078985</v>
      </c>
      <c r="D338" s="24" t="n">
        <v>0.09050118835178564</v>
      </c>
      <c r="E338" s="24" t="n">
        <v>0.08020235731547704</v>
      </c>
      <c r="G338" s="24" t="n">
        <v>0.07588535538076532</v>
      </c>
      <c r="H338" s="24" t="n">
        <v>0.1306224584284956</v>
      </c>
      <c r="I338" s="24" t="n">
        <v>0.08053566981886998</v>
      </c>
      <c r="J338" s="24" t="n">
        <v>0.07224959054349381</v>
      </c>
      <c r="K338" s="24" t="n">
        <v>0.06647124262817228</v>
      </c>
      <c r="L338" s="24" t="n">
        <v>0.08112869609148494</v>
      </c>
      <c r="N338" s="24" t="n">
        <v>0.06364092026395672</v>
      </c>
      <c r="O338" s="24" t="n">
        <v>0.08388752399183523</v>
      </c>
      <c r="P338" s="24" t="n">
        <v>0.1021536100082628</v>
      </c>
      <c r="Q338" s="24" t="n">
        <v>0.06944257413183504</v>
      </c>
      <c r="R338" s="24" t="n">
        <v>0.07384464144873132</v>
      </c>
      <c r="S338" s="24" t="n">
        <v>0.0664889181334585</v>
      </c>
      <c r="T338" s="24" t="n">
        <v>0.1067729104045572</v>
      </c>
      <c r="U338" s="24" t="n">
        <v>0.1054877992462702</v>
      </c>
      <c r="V338" s="24" t="n">
        <v>0.07006067153840695</v>
      </c>
      <c r="W338" s="24" t="n">
        <v>0.08734200864133361</v>
      </c>
      <c r="Y338" s="24" t="n">
        <v>0.1131844779543994</v>
      </c>
      <c r="Z338" s="24" t="n">
        <v>0.06846906284021782</v>
      </c>
      <c r="AA338" s="24" t="n">
        <v>0.0712861742904503</v>
      </c>
      <c r="AB338" s="24" t="n">
        <v>0.08445097397746409</v>
      </c>
      <c r="AD338" s="24" t="n">
        <v>0.1224648083456413</v>
      </c>
      <c r="AE338" s="24" t="n">
        <v>0.1040311429528002</v>
      </c>
      <c r="AF338" s="24" t="n">
        <v>0.08993705695985088</v>
      </c>
      <c r="AG338" s="24" t="n">
        <v>0.05294711845077164</v>
      </c>
      <c r="AH338" s="24" t="n">
        <v>0.06107088077829965</v>
      </c>
      <c r="AI338" s="24" t="n">
        <v>0.0208923874404413</v>
      </c>
      <c r="AJ338" s="24" t="n">
        <v>0.05460469792185121</v>
      </c>
      <c r="AL338" s="24" t="n">
        <v>0.1419817586879158</v>
      </c>
      <c r="AM338" s="24" t="n">
        <v>0.1498620235556905</v>
      </c>
      <c r="AN338" s="24" t="n">
        <v>0.05868129138796781</v>
      </c>
      <c r="AO338" s="24" t="n">
        <v>0.02907848893029105</v>
      </c>
      <c r="AP338" s="24" t="n">
        <v>0.05361672687641166</v>
      </c>
      <c r="AQ338" s="24" t="n">
        <v>0.03795063285193208</v>
      </c>
      <c r="AR338" s="24" t="n">
        <v>0.07027689100381458</v>
      </c>
      <c r="AS338" s="24" t="n">
        <v>0.06096257221056324</v>
      </c>
      <c r="AU338" s="24" t="n">
        <v>0.03786765781574562</v>
      </c>
      <c r="AV338" s="24" t="n">
        <v>0.09060668781140792</v>
      </c>
      <c r="AW338" s="24" t="n">
        <v>0.1160167799477517</v>
      </c>
      <c r="AX338" s="24" t="n">
        <v>0.07162384551691311</v>
      </c>
    </row>
    <row r="339">
      <c r="B339" s="23" t="inlineStr">
        <is>
          <t>Quite well</t>
        </is>
      </c>
      <c r="C339" s="24" t="n">
        <v>0.3132375042033552</v>
      </c>
      <c r="D339" s="24" t="n">
        <v>0.3240264337641496</v>
      </c>
      <c r="E339" s="24" t="n">
        <v>0.3023505013561292</v>
      </c>
      <c r="G339" s="24" t="n">
        <v>0.2088998958096289</v>
      </c>
      <c r="H339" s="24" t="n">
        <v>0.3135198510050412</v>
      </c>
      <c r="I339" s="24" t="n">
        <v>0.3332641859165305</v>
      </c>
      <c r="J339" s="24" t="n">
        <v>0.2865703156743505</v>
      </c>
      <c r="K339" s="24" t="n">
        <v>0.283190246935771</v>
      </c>
      <c r="L339" s="24" t="n">
        <v>0.4073965344139259</v>
      </c>
      <c r="N339" s="24" t="n">
        <v>0.2664370750958612</v>
      </c>
      <c r="O339" s="24" t="n">
        <v>0.3598961254039043</v>
      </c>
      <c r="P339" s="24" t="n">
        <v>0.3325671570115858</v>
      </c>
      <c r="Q339" s="24" t="n">
        <v>0.3641881943567422</v>
      </c>
      <c r="R339" s="24" t="n">
        <v>0.3144232601248696</v>
      </c>
      <c r="S339" s="24" t="n">
        <v>0.347437186050759</v>
      </c>
      <c r="T339" s="24" t="n">
        <v>0.3272585777444982</v>
      </c>
      <c r="U339" s="24" t="n">
        <v>0.2729321936650654</v>
      </c>
      <c r="V339" s="24" t="n">
        <v>0.2724363116600254</v>
      </c>
      <c r="W339" s="24" t="n">
        <v>0.3229279208634678</v>
      </c>
      <c r="Y339" s="24" t="n">
        <v>0.3560128067100216</v>
      </c>
      <c r="Z339" s="24" t="n">
        <v>0.3064120833472749</v>
      </c>
      <c r="AA339" s="24" t="n">
        <v>0.3010725484211408</v>
      </c>
      <c r="AB339" s="24" t="n">
        <v>0.2848301254331153</v>
      </c>
      <c r="AD339" s="24" t="n">
        <v>0.3435342923773989</v>
      </c>
      <c r="AE339" s="24" t="n">
        <v>0.3710494631002408</v>
      </c>
      <c r="AF339" s="24" t="n">
        <v>0.366080738236867</v>
      </c>
      <c r="AG339" s="24" t="n">
        <v>0.2307167567463654</v>
      </c>
      <c r="AH339" s="24" t="n">
        <v>0.2300413952648198</v>
      </c>
      <c r="AI339" s="24" t="n">
        <v>0.2020005016557075</v>
      </c>
      <c r="AJ339" s="24" t="n">
        <v>0.268754268467565</v>
      </c>
      <c r="AL339" s="24" t="n">
        <v>0.3972612988454468</v>
      </c>
      <c r="AM339" s="24" t="n">
        <v>0.4142753979008316</v>
      </c>
      <c r="AN339" s="24" t="n">
        <v>0.3440554869163372</v>
      </c>
      <c r="AO339" s="24" t="n">
        <v>0.2447409775019636</v>
      </c>
      <c r="AP339" s="24" t="n">
        <v>0.2760044367126404</v>
      </c>
      <c r="AQ339" s="24" t="n">
        <v>0.1993393318179494</v>
      </c>
      <c r="AR339" s="24" t="n">
        <v>0.2578363540587031</v>
      </c>
      <c r="AS339" s="24" t="n">
        <v>0.1686998073066824</v>
      </c>
      <c r="AU339" s="24" t="n">
        <v>0.3168522517666831</v>
      </c>
      <c r="AV339" s="24" t="n">
        <v>0.3020516292194513</v>
      </c>
      <c r="AW339" s="24" t="n">
        <v>0.3345682974998673</v>
      </c>
      <c r="AX339" s="24" t="n">
        <v>0.2825612826608633</v>
      </c>
    </row>
    <row r="340">
      <c r="B340" s="23" t="inlineStr">
        <is>
          <t>Neither well nor badly</t>
        </is>
      </c>
      <c r="C340" s="24" t="n">
        <v>0.218781185563877</v>
      </c>
      <c r="D340" s="24" t="n">
        <v>0.2127928090921724</v>
      </c>
      <c r="E340" s="24" t="n">
        <v>0.22488952327488</v>
      </c>
      <c r="G340" s="24" t="n">
        <v>0.2662063324778455</v>
      </c>
      <c r="H340" s="24" t="n">
        <v>0.2085040594835662</v>
      </c>
      <c r="I340" s="24" t="n">
        <v>0.1741490580579841</v>
      </c>
      <c r="J340" s="24" t="n">
        <v>0.21855582233008</v>
      </c>
      <c r="K340" s="24" t="n">
        <v>0.2400786339894996</v>
      </c>
      <c r="L340" s="24" t="n">
        <v>0.2178817073246509</v>
      </c>
      <c r="N340" s="24" t="n">
        <v>0.2263731967577924</v>
      </c>
      <c r="O340" s="24" t="n">
        <v>0.1808966502963276</v>
      </c>
      <c r="P340" s="24" t="n">
        <v>0.1686675253501182</v>
      </c>
      <c r="Q340" s="24" t="n">
        <v>0.2400352929345944</v>
      </c>
      <c r="R340" s="24" t="n">
        <v>0.2480702440846549</v>
      </c>
      <c r="S340" s="24" t="n">
        <v>0.222214060143916</v>
      </c>
      <c r="T340" s="24" t="n">
        <v>0.2278172348413735</v>
      </c>
      <c r="U340" s="24" t="n">
        <v>0.2134596439483445</v>
      </c>
      <c r="V340" s="24" t="n">
        <v>0.2394287096948062</v>
      </c>
      <c r="W340" s="24" t="n">
        <v>0.2167023583892388</v>
      </c>
      <c r="Y340" s="24" t="n">
        <v>0.2088393020608298</v>
      </c>
      <c r="Z340" s="24" t="n">
        <v>0.2055878352767758</v>
      </c>
      <c r="AA340" s="24" t="n">
        <v>0.2335006794446344</v>
      </c>
      <c r="AB340" s="24" t="n">
        <v>0.2302599627301127</v>
      </c>
      <c r="AD340" s="24" t="n">
        <v>0.1860721756400803</v>
      </c>
      <c r="AE340" s="24" t="n">
        <v>0.2145735940402147</v>
      </c>
      <c r="AF340" s="24" t="n">
        <v>0.2791906487266405</v>
      </c>
      <c r="AG340" s="24" t="n">
        <v>0.2211219794211131</v>
      </c>
      <c r="AH340" s="24" t="n">
        <v>0.1905053349571608</v>
      </c>
      <c r="AI340" s="24" t="n">
        <v>0.302693023877703</v>
      </c>
      <c r="AJ340" s="24" t="n">
        <v>0.2395140185618791</v>
      </c>
      <c r="AL340" s="24" t="n">
        <v>0.1735751908702919</v>
      </c>
      <c r="AM340" s="24" t="n">
        <v>0.2036489287523381</v>
      </c>
      <c r="AN340" s="24" t="n">
        <v>0.3063854364677085</v>
      </c>
      <c r="AO340" s="24" t="n">
        <v>0.2076920162500809</v>
      </c>
      <c r="AP340" s="24" t="n">
        <v>0.1940474527432085</v>
      </c>
      <c r="AQ340" s="24" t="n">
        <v>0.2458073746922976</v>
      </c>
      <c r="AR340" s="24" t="n">
        <v>0.2872395453012036</v>
      </c>
      <c r="AS340" s="24" t="n">
        <v>0.2322957869639193</v>
      </c>
      <c r="AU340" s="24" t="n">
        <v>0.2115160128493178</v>
      </c>
      <c r="AV340" s="24" t="n">
        <v>0.2100534831522586</v>
      </c>
      <c r="AW340" s="24" t="n">
        <v>0.2114201399365875</v>
      </c>
      <c r="AX340" s="24" t="n">
        <v>0.2574708263030254</v>
      </c>
    </row>
    <row r="341">
      <c r="B341" s="23" t="inlineStr">
        <is>
          <t>Quite badly</t>
        </is>
      </c>
      <c r="C341" s="24" t="n">
        <v>0.2299460327473087</v>
      </c>
      <c r="D341" s="24" t="n">
        <v>0.2125564533621813</v>
      </c>
      <c r="E341" s="24" t="n">
        <v>0.2467770425130304</v>
      </c>
      <c r="G341" s="24" t="n">
        <v>0.2976962214519423</v>
      </c>
      <c r="H341" s="24" t="n">
        <v>0.2219860783056078</v>
      </c>
      <c r="I341" s="24" t="n">
        <v>0.2342906408415362</v>
      </c>
      <c r="J341" s="24" t="n">
        <v>0.2319420924154451</v>
      </c>
      <c r="K341" s="24" t="n">
        <v>0.2266643177593004</v>
      </c>
      <c r="L341" s="24" t="n">
        <v>0.1888170256862744</v>
      </c>
      <c r="N341" s="24" t="n">
        <v>0.2129904973224595</v>
      </c>
      <c r="O341" s="24" t="n">
        <v>0.2978318630220942</v>
      </c>
      <c r="P341" s="24" t="n">
        <v>0.2693570145462301</v>
      </c>
      <c r="Q341" s="24" t="n">
        <v>0.1741972451750505</v>
      </c>
      <c r="R341" s="24" t="n">
        <v>0.204976736117231</v>
      </c>
      <c r="S341" s="24" t="n">
        <v>0.2168467702934061</v>
      </c>
      <c r="T341" s="24" t="n">
        <v>0.2196538366867332</v>
      </c>
      <c r="U341" s="24" t="n">
        <v>0.2503059541360277</v>
      </c>
      <c r="V341" s="24" t="n">
        <v>0.2490141650448404</v>
      </c>
      <c r="W341" s="24" t="n">
        <v>0.18983424053298</v>
      </c>
      <c r="Y341" s="24" t="n">
        <v>0.1918294541607817</v>
      </c>
      <c r="Z341" s="24" t="n">
        <v>0.2636976072639376</v>
      </c>
      <c r="AA341" s="24" t="n">
        <v>0.2429435775782776</v>
      </c>
      <c r="AB341" s="24" t="n">
        <v>0.2246399638212443</v>
      </c>
      <c r="AD341" s="24" t="n">
        <v>0.2238691722817686</v>
      </c>
      <c r="AE341" s="24" t="n">
        <v>0.2243118773728791</v>
      </c>
      <c r="AF341" s="24" t="n">
        <v>0.1983887024758498</v>
      </c>
      <c r="AG341" s="24" t="n">
        <v>0.2699954890123678</v>
      </c>
      <c r="AH341" s="24" t="n">
        <v>0.2478048199000266</v>
      </c>
      <c r="AI341" s="24" t="n">
        <v>0.2386904606020733</v>
      </c>
      <c r="AJ341" s="24" t="n">
        <v>0.2318546130904606</v>
      </c>
      <c r="AL341" s="24" t="n">
        <v>0.1997961765595565</v>
      </c>
      <c r="AM341" s="24" t="n">
        <v>0.1795478200712909</v>
      </c>
      <c r="AN341" s="24" t="n">
        <v>0.1910972030524062</v>
      </c>
      <c r="AO341" s="24" t="n">
        <v>0.3313983022958124</v>
      </c>
      <c r="AP341" s="24" t="n">
        <v>0.2626322679302759</v>
      </c>
      <c r="AQ341" s="24" t="n">
        <v>0.2313084266509919</v>
      </c>
      <c r="AR341" s="24" t="n">
        <v>0.2229246458302651</v>
      </c>
      <c r="AS341" s="24" t="n">
        <v>0.2423650044490049</v>
      </c>
      <c r="AU341" s="24" t="n">
        <v>0.2822609069355451</v>
      </c>
      <c r="AV341" s="24" t="n">
        <v>0.2086165877917507</v>
      </c>
      <c r="AW341" s="24" t="n">
        <v>0.2057502714118475</v>
      </c>
      <c r="AX341" s="24" t="n">
        <v>0.2492473511714403</v>
      </c>
    </row>
    <row r="342">
      <c r="B342" s="23" t="inlineStr">
        <is>
          <t>Very badly</t>
        </is>
      </c>
      <c r="C342" s="24" t="n">
        <v>0.1366400215466083</v>
      </c>
      <c r="D342" s="24" t="n">
        <v>0.149616840000016</v>
      </c>
      <c r="E342" s="24" t="n">
        <v>0.1239039074760128</v>
      </c>
      <c r="G342" s="24" t="n">
        <v>0.1246502237785562</v>
      </c>
      <c r="H342" s="24" t="n">
        <v>0.1020980523382749</v>
      </c>
      <c r="I342" s="24" t="n">
        <v>0.1567147432278625</v>
      </c>
      <c r="J342" s="24" t="n">
        <v>0.181364257272094</v>
      </c>
      <c r="K342" s="24" t="n">
        <v>0.1703835285291772</v>
      </c>
      <c r="L342" s="24" t="n">
        <v>0.0974085725431484</v>
      </c>
      <c r="N342" s="24" t="n">
        <v>0.2305583105599299</v>
      </c>
      <c r="O342" s="24" t="n">
        <v>0.07748783728583861</v>
      </c>
      <c r="P342" s="24" t="n">
        <v>0.1202350662292324</v>
      </c>
      <c r="Q342" s="24" t="n">
        <v>0.1356712178198606</v>
      </c>
      <c r="R342" s="24" t="n">
        <v>0.142558516250005</v>
      </c>
      <c r="S342" s="24" t="n">
        <v>0.1338125885356992</v>
      </c>
      <c r="T342" s="24" t="n">
        <v>0.1133965098335574</v>
      </c>
      <c r="U342" s="24" t="n">
        <v>0.1395664402264465</v>
      </c>
      <c r="V342" s="24" t="n">
        <v>0.1360220120450472</v>
      </c>
      <c r="W342" s="24" t="n">
        <v>0.1510952429514695</v>
      </c>
      <c r="Y342" s="24" t="n">
        <v>0.1217634219117251</v>
      </c>
      <c r="Z342" s="24" t="n">
        <v>0.1263515116086261</v>
      </c>
      <c r="AA342" s="24" t="n">
        <v>0.1420863243604143</v>
      </c>
      <c r="AB342" s="24" t="n">
        <v>0.1585934759917584</v>
      </c>
      <c r="AD342" s="24" t="n">
        <v>0.1119880049580083</v>
      </c>
      <c r="AE342" s="24" t="n">
        <v>0.07980696861176417</v>
      </c>
      <c r="AF342" s="24" t="n">
        <v>0.04630174358205333</v>
      </c>
      <c r="AG342" s="24" t="n">
        <v>0.205341440709106</v>
      </c>
      <c r="AH342" s="24" t="n">
        <v>0.2667575571291449</v>
      </c>
      <c r="AI342" s="24" t="n">
        <v>0.09075005513931116</v>
      </c>
      <c r="AJ342" s="24" t="n">
        <v>0.1774557960934156</v>
      </c>
      <c r="AL342" s="24" t="n">
        <v>0.0798935514707632</v>
      </c>
      <c r="AM342" s="24" t="n">
        <v>0.03923292852578567</v>
      </c>
      <c r="AN342" s="24" t="n">
        <v>0.08849460822636548</v>
      </c>
      <c r="AO342" s="24" t="n">
        <v>0.1724911432184727</v>
      </c>
      <c r="AP342" s="24" t="n">
        <v>0.2071430431153125</v>
      </c>
      <c r="AQ342" s="24" t="n">
        <v>0.2329516140993134</v>
      </c>
      <c r="AR342" s="24" t="n">
        <v>0.1155193087084138</v>
      </c>
      <c r="AS342" s="24" t="n">
        <v>0.2956768290698301</v>
      </c>
      <c r="AU342" s="24" t="n">
        <v>0.1367710773684719</v>
      </c>
      <c r="AV342" s="24" t="n">
        <v>0.1740502660752372</v>
      </c>
      <c r="AW342" s="24" t="n">
        <v>0.1218630798221408</v>
      </c>
      <c r="AX342" s="24" t="n">
        <v>0.106194988311415</v>
      </c>
    </row>
    <row r="343">
      <c r="B343" s="23" t="inlineStr">
        <is>
          <t>Don’t know</t>
        </is>
      </c>
      <c r="C343" s="24" t="n">
        <v>0.01622944033806097</v>
      </c>
      <c r="D343" s="24" t="n">
        <v>0.01050627542969506</v>
      </c>
      <c r="E343" s="24" t="n">
        <v>0.02187666806447046</v>
      </c>
      <c r="G343" s="24" t="n">
        <v>0.02666197110126181</v>
      </c>
      <c r="H343" s="24" t="n">
        <v>0.02326950043901415</v>
      </c>
      <c r="I343" s="24" t="n">
        <v>0.02104570213721676</v>
      </c>
      <c r="J343" s="24" t="n">
        <v>0.009317921764536653</v>
      </c>
      <c r="K343" s="24" t="n">
        <v>0.01321203015807936</v>
      </c>
      <c r="L343" s="24" t="n">
        <v>0.007367463940515306</v>
      </c>
      <c r="N343" s="24" t="n">
        <v>0</v>
      </c>
      <c r="O343" s="24" t="n">
        <v>0</v>
      </c>
      <c r="P343" s="24" t="n">
        <v>0.007019626854570813</v>
      </c>
      <c r="Q343" s="24" t="n">
        <v>0.01646547558191741</v>
      </c>
      <c r="R343" s="24" t="n">
        <v>0.01612660197450827</v>
      </c>
      <c r="S343" s="24" t="n">
        <v>0.01320047684276113</v>
      </c>
      <c r="T343" s="24" t="n">
        <v>0.005100930489280642</v>
      </c>
      <c r="U343" s="24" t="n">
        <v>0.01824796877784573</v>
      </c>
      <c r="V343" s="24" t="n">
        <v>0.03303813001687396</v>
      </c>
      <c r="W343" s="24" t="n">
        <v>0.03209822862151022</v>
      </c>
      <c r="Y343" s="24" t="n">
        <v>0.008370537202242243</v>
      </c>
      <c r="Z343" s="24" t="n">
        <v>0.02948189966316783</v>
      </c>
      <c r="AA343" s="24" t="n">
        <v>0.009110695905082617</v>
      </c>
      <c r="AB343" s="24" t="n">
        <v>0.01722549804630523</v>
      </c>
      <c r="AD343" s="24" t="n">
        <v>0.01207154639710264</v>
      </c>
      <c r="AE343" s="24" t="n">
        <v>0.006226953922101032</v>
      </c>
      <c r="AF343" s="24" t="n">
        <v>0.02010111001873856</v>
      </c>
      <c r="AG343" s="24" t="n">
        <v>0.01987721566027596</v>
      </c>
      <c r="AH343" s="24" t="n">
        <v>0.003820011970548031</v>
      </c>
      <c r="AI343" s="24" t="n">
        <v>0.1449735712847637</v>
      </c>
      <c r="AJ343" s="24" t="n">
        <v>0.02781660586482852</v>
      </c>
      <c r="AL343" s="24" t="n">
        <v>0.007492023566025613</v>
      </c>
      <c r="AM343" s="24" t="n">
        <v>0.01343290119406308</v>
      </c>
      <c r="AN343" s="24" t="n">
        <v>0.01128597394921481</v>
      </c>
      <c r="AO343" s="24" t="n">
        <v>0.01459907180337935</v>
      </c>
      <c r="AP343" s="24" t="n">
        <v>0.006556072622151003</v>
      </c>
      <c r="AQ343" s="24" t="n">
        <v>0.05264261988751547</v>
      </c>
      <c r="AR343" s="24" t="n">
        <v>0.04620325509759989</v>
      </c>
      <c r="AS343" s="24" t="n">
        <v>0</v>
      </c>
      <c r="AU343" s="24" t="n">
        <v>0.01473209326423656</v>
      </c>
      <c r="AV343" s="24" t="n">
        <v>0.01462134594989409</v>
      </c>
      <c r="AW343" s="24" t="n">
        <v>0.01038143138180527</v>
      </c>
      <c r="AX343" s="24" t="n">
        <v>0.03290170603634291</v>
      </c>
    </row>
    <row r="345">
      <c r="B345" s="20" t="inlineStr">
        <is>
          <t>Overall, how well or badly do you think the following work in the UK?: Fire service</t>
        </is>
      </c>
    </row>
    <row r="346">
      <c r="B346" s="21" t="inlineStr">
        <is>
          <t>BASE: All Respondents</t>
        </is>
      </c>
    </row>
    <row r="347">
      <c r="B347" s="16" t="inlineStr">
        <is>
          <t>Unweighted</t>
        </is>
      </c>
      <c r="C347" s="22" t="n">
        <v>1999</v>
      </c>
      <c r="D347" s="22" t="n">
        <v>936</v>
      </c>
      <c r="E347" s="22" t="n">
        <v>1056</v>
      </c>
      <c r="G347" s="22" t="n">
        <v>282</v>
      </c>
      <c r="H347" s="22" t="n">
        <v>355</v>
      </c>
      <c r="I347" s="22" t="n">
        <v>333</v>
      </c>
      <c r="J347" s="22" t="n">
        <v>313</v>
      </c>
      <c r="K347" s="22" t="n">
        <v>283</v>
      </c>
      <c r="L347" s="22" t="n">
        <v>433</v>
      </c>
      <c r="N347" s="22" t="n">
        <v>103</v>
      </c>
      <c r="O347" s="22" t="n">
        <v>103</v>
      </c>
      <c r="P347" s="22" t="n">
        <v>259</v>
      </c>
      <c r="Q347" s="22" t="n">
        <v>192</v>
      </c>
      <c r="R347" s="22" t="n">
        <v>162</v>
      </c>
      <c r="S347" s="22" t="n">
        <v>220</v>
      </c>
      <c r="T347" s="22" t="n">
        <v>220</v>
      </c>
      <c r="U347" s="22" t="n">
        <v>302</v>
      </c>
      <c r="V347" s="22" t="n">
        <v>270</v>
      </c>
      <c r="W347" s="22" t="n">
        <v>168</v>
      </c>
      <c r="Y347" s="22" t="n">
        <v>568</v>
      </c>
      <c r="Z347" s="22" t="n">
        <v>481</v>
      </c>
      <c r="AA347" s="22" t="n">
        <v>459</v>
      </c>
      <c r="AB347" s="22" t="n">
        <v>474</v>
      </c>
      <c r="AD347" s="22" t="n">
        <v>355</v>
      </c>
      <c r="AE347" s="22" t="n">
        <v>640</v>
      </c>
      <c r="AF347" s="22" t="n">
        <v>155</v>
      </c>
      <c r="AG347" s="22" t="n">
        <v>118</v>
      </c>
      <c r="AH347" s="22" t="n">
        <v>274</v>
      </c>
      <c r="AI347" s="22" t="n">
        <v>42</v>
      </c>
      <c r="AJ347" s="22" t="n">
        <v>415</v>
      </c>
      <c r="AL347" s="22" t="n">
        <v>299</v>
      </c>
      <c r="AM347" s="22" t="n">
        <v>422</v>
      </c>
      <c r="AN347" s="22" t="n">
        <v>182</v>
      </c>
      <c r="AO347" s="22" t="n">
        <v>220</v>
      </c>
      <c r="AP347" s="22" t="n">
        <v>458</v>
      </c>
      <c r="AQ347" s="22" t="n">
        <v>159</v>
      </c>
      <c r="AR347" s="22" t="n">
        <v>174</v>
      </c>
      <c r="AS347" s="22" t="n">
        <v>85</v>
      </c>
      <c r="AU347" s="22" t="n">
        <v>423</v>
      </c>
      <c r="AV347" s="22" t="n">
        <v>543</v>
      </c>
      <c r="AW347" s="22" t="n">
        <v>701</v>
      </c>
      <c r="AX347" s="22" t="n">
        <v>332</v>
      </c>
    </row>
    <row r="348">
      <c r="B348" s="18" t="inlineStr">
        <is>
          <t>Weighted</t>
        </is>
      </c>
      <c r="C348" s="22" t="n">
        <v>1999</v>
      </c>
      <c r="D348" s="22" t="n">
        <v>987</v>
      </c>
      <c r="E348" s="22" t="n">
        <v>1009</v>
      </c>
      <c r="G348" s="22" t="n">
        <v>277</v>
      </c>
      <c r="H348" s="22" t="n">
        <v>341</v>
      </c>
      <c r="I348" s="22" t="n">
        <v>340</v>
      </c>
      <c r="J348" s="22" t="n">
        <v>341</v>
      </c>
      <c r="K348" s="22" t="n">
        <v>282</v>
      </c>
      <c r="L348" s="22" t="n">
        <v>420</v>
      </c>
      <c r="N348" s="22" t="n">
        <v>114</v>
      </c>
      <c r="O348" s="22" t="n">
        <v>91</v>
      </c>
      <c r="P348" s="22" t="n">
        <v>250</v>
      </c>
      <c r="Q348" s="22" t="n">
        <v>182</v>
      </c>
      <c r="R348" s="22" t="n">
        <v>159</v>
      </c>
      <c r="S348" s="22" t="n">
        <v>205</v>
      </c>
      <c r="T348" s="22" t="n">
        <v>205</v>
      </c>
      <c r="U348" s="22" t="n">
        <v>317</v>
      </c>
      <c r="V348" s="22" t="n">
        <v>295</v>
      </c>
      <c r="W348" s="22" t="n">
        <v>182</v>
      </c>
      <c r="Y348" s="22" t="n">
        <v>540</v>
      </c>
      <c r="Z348" s="22" t="n">
        <v>519</v>
      </c>
      <c r="AA348" s="22" t="n">
        <v>440</v>
      </c>
      <c r="AB348" s="22" t="n">
        <v>500</v>
      </c>
      <c r="AD348" s="22" t="n">
        <v>350</v>
      </c>
      <c r="AE348" s="22" t="n">
        <v>639</v>
      </c>
      <c r="AF348" s="22" t="n">
        <v>159</v>
      </c>
      <c r="AG348" s="22" t="n">
        <v>114</v>
      </c>
      <c r="AH348" s="22" t="n">
        <v>280</v>
      </c>
      <c r="AI348" s="22" t="n">
        <v>42</v>
      </c>
      <c r="AJ348" s="22" t="n">
        <v>416</v>
      </c>
      <c r="AL348" s="22" t="n">
        <v>296</v>
      </c>
      <c r="AM348" s="22" t="n">
        <v>417</v>
      </c>
      <c r="AN348" s="22" t="n">
        <v>184</v>
      </c>
      <c r="AO348" s="22" t="n">
        <v>215</v>
      </c>
      <c r="AP348" s="22" t="n">
        <v>465</v>
      </c>
      <c r="AQ348" s="22" t="n">
        <v>157</v>
      </c>
      <c r="AR348" s="22" t="n">
        <v>175</v>
      </c>
      <c r="AS348" s="22" t="n">
        <v>90</v>
      </c>
      <c r="AU348" s="22" t="n">
        <v>421</v>
      </c>
      <c r="AV348" s="22" t="n">
        <v>546</v>
      </c>
      <c r="AW348" s="22" t="n">
        <v>697</v>
      </c>
      <c r="AX348" s="22" t="n">
        <v>335</v>
      </c>
    </row>
    <row r="349">
      <c r="B349" s="23" t="inlineStr">
        <is>
          <t>Very well</t>
        </is>
      </c>
      <c r="C349" s="24" t="n">
        <v>0.3260686167708809</v>
      </c>
      <c r="D349" s="24" t="n">
        <v>0.3315117454562608</v>
      </c>
      <c r="E349" s="24" t="n">
        <v>0.3213165684454835</v>
      </c>
      <c r="G349" s="24" t="n">
        <v>0.1984516836383638</v>
      </c>
      <c r="H349" s="24" t="n">
        <v>0.2905848866287998</v>
      </c>
      <c r="I349" s="24" t="n">
        <v>0.2707618154871574</v>
      </c>
      <c r="J349" s="24" t="n">
        <v>0.3104119588588909</v>
      </c>
      <c r="K349" s="24" t="n">
        <v>0.3581297459553834</v>
      </c>
      <c r="L349" s="24" t="n">
        <v>0.4749847439989713</v>
      </c>
      <c r="N349" s="24" t="n">
        <v>0.3604891704220035</v>
      </c>
      <c r="O349" s="24" t="n">
        <v>0.2889642066661625</v>
      </c>
      <c r="P349" s="24" t="n">
        <v>0.3809149782571802</v>
      </c>
      <c r="Q349" s="24" t="n">
        <v>0.3094643153354126</v>
      </c>
      <c r="R349" s="24" t="n">
        <v>0.3293514499568675</v>
      </c>
      <c r="S349" s="24" t="n">
        <v>0.2821129656958444</v>
      </c>
      <c r="T349" s="24" t="n">
        <v>0.3840944197144607</v>
      </c>
      <c r="U349" s="24" t="n">
        <v>0.2880374271676867</v>
      </c>
      <c r="V349" s="24" t="n">
        <v>0.302709010995522</v>
      </c>
      <c r="W349" s="24" t="n">
        <v>0.3498733734118648</v>
      </c>
      <c r="Y349" s="24" t="n">
        <v>0.3250022155964058</v>
      </c>
      <c r="Z349" s="24" t="n">
        <v>0.2802200547351407</v>
      </c>
      <c r="AA349" s="24" t="n">
        <v>0.3434391858869262</v>
      </c>
      <c r="AB349" s="24" t="n">
        <v>0.3595250366102924</v>
      </c>
      <c r="AD349" s="24" t="n">
        <v>0.3937005859202002</v>
      </c>
      <c r="AE349" s="24" t="n">
        <v>0.3432570010533907</v>
      </c>
      <c r="AF349" s="24" t="n">
        <v>0.3440840781485942</v>
      </c>
      <c r="AG349" s="24" t="n">
        <v>0.249603684712168</v>
      </c>
      <c r="AH349" s="24" t="n">
        <v>0.3239505674456761</v>
      </c>
      <c r="AI349" s="24" t="n">
        <v>0.1886293041302789</v>
      </c>
      <c r="AJ349" s="24" t="n">
        <v>0.2723424066191067</v>
      </c>
      <c r="AL349" s="24" t="n">
        <v>0.3903994580428029</v>
      </c>
      <c r="AM349" s="24" t="n">
        <v>0.3516475631043772</v>
      </c>
      <c r="AN349" s="24" t="n">
        <v>0.3051387769304891</v>
      </c>
      <c r="AO349" s="24" t="n">
        <v>0.2366764863882761</v>
      </c>
      <c r="AP349" s="24" t="n">
        <v>0.3704875392811987</v>
      </c>
      <c r="AQ349" s="24" t="n">
        <v>0.2217392836130212</v>
      </c>
      <c r="AR349" s="24" t="n">
        <v>0.3161996183907367</v>
      </c>
      <c r="AS349" s="24" t="n">
        <v>0.2242645364882274</v>
      </c>
      <c r="AU349" s="24" t="n">
        <v>0.2784405285531826</v>
      </c>
      <c r="AV349" s="24" t="n">
        <v>0.3727914218120827</v>
      </c>
      <c r="AW349" s="24" t="n">
        <v>0.3766425503706185</v>
      </c>
      <c r="AX349" s="24" t="n">
        <v>0.2045779526812435</v>
      </c>
    </row>
    <row r="350">
      <c r="B350" s="23" t="inlineStr">
        <is>
          <t>Quite well</t>
        </is>
      </c>
      <c r="C350" s="24" t="n">
        <v>0.4719279939886761</v>
      </c>
      <c r="D350" s="24" t="n">
        <v>0.4731709872463652</v>
      </c>
      <c r="E350" s="24" t="n">
        <v>0.4700057581611939</v>
      </c>
      <c r="G350" s="24" t="n">
        <v>0.4585722470608826</v>
      </c>
      <c r="H350" s="24" t="n">
        <v>0.4491887373891702</v>
      </c>
      <c r="I350" s="24" t="n">
        <v>0.5174134990875038</v>
      </c>
      <c r="J350" s="24" t="n">
        <v>0.4824553644630297</v>
      </c>
      <c r="K350" s="24" t="n">
        <v>0.4770797958188647</v>
      </c>
      <c r="L350" s="24" t="n">
        <v>0.4503861029788002</v>
      </c>
      <c r="N350" s="24" t="n">
        <v>0.4529898700017873</v>
      </c>
      <c r="O350" s="24" t="n">
        <v>0.4889765817200633</v>
      </c>
      <c r="P350" s="24" t="n">
        <v>0.4021246206763422</v>
      </c>
      <c r="Q350" s="24" t="n">
        <v>0.5230494977235498</v>
      </c>
      <c r="R350" s="24" t="n">
        <v>0.4659314273689047</v>
      </c>
      <c r="S350" s="24" t="n">
        <v>0.5195414415146186</v>
      </c>
      <c r="T350" s="24" t="n">
        <v>0.4514456923334231</v>
      </c>
      <c r="U350" s="24" t="n">
        <v>0.4945864426755831</v>
      </c>
      <c r="V350" s="24" t="n">
        <v>0.4820948664635294</v>
      </c>
      <c r="W350" s="24" t="n">
        <v>0.4387907727991079</v>
      </c>
      <c r="Y350" s="24" t="n">
        <v>0.4867705461539937</v>
      </c>
      <c r="Z350" s="24" t="n">
        <v>0.5316890103556541</v>
      </c>
      <c r="AA350" s="24" t="n">
        <v>0.4552870543251858</v>
      </c>
      <c r="AB350" s="24" t="n">
        <v>0.4085101295650819</v>
      </c>
      <c r="AD350" s="24" t="n">
        <v>0.4438651908226681</v>
      </c>
      <c r="AE350" s="24" t="n">
        <v>0.472075522489082</v>
      </c>
      <c r="AF350" s="24" t="n">
        <v>0.5090676572870048</v>
      </c>
      <c r="AG350" s="24" t="n">
        <v>0.4503618774681363</v>
      </c>
      <c r="AH350" s="24" t="n">
        <v>0.4804909091073662</v>
      </c>
      <c r="AI350" s="24" t="n">
        <v>0.3601399908404175</v>
      </c>
      <c r="AJ350" s="24" t="n">
        <v>0.4927104611221046</v>
      </c>
      <c r="AL350" s="24" t="n">
        <v>0.4751965566552871</v>
      </c>
      <c r="AM350" s="24" t="n">
        <v>0.4822444981827641</v>
      </c>
      <c r="AN350" s="24" t="n">
        <v>0.5329366816356467</v>
      </c>
      <c r="AO350" s="24" t="n">
        <v>0.4584097565108192</v>
      </c>
      <c r="AP350" s="24" t="n">
        <v>0.450855027091158</v>
      </c>
      <c r="AQ350" s="24" t="n">
        <v>0.4993622081621292</v>
      </c>
      <c r="AR350" s="24" t="n">
        <v>0.4272617155463571</v>
      </c>
      <c r="AS350" s="24" t="n">
        <v>0.4688627935267806</v>
      </c>
      <c r="AU350" s="24" t="n">
        <v>0.5269357520246458</v>
      </c>
      <c r="AV350" s="24" t="n">
        <v>0.4774132758386223</v>
      </c>
      <c r="AW350" s="24" t="n">
        <v>0.4699523229861611</v>
      </c>
      <c r="AX350" s="24" t="n">
        <v>0.3978801611119883</v>
      </c>
    </row>
    <row r="351">
      <c r="B351" s="23" t="inlineStr">
        <is>
          <t>Neither well nor badly</t>
        </is>
      </c>
      <c r="C351" s="24" t="n">
        <v>0.123493417793655</v>
      </c>
      <c r="D351" s="24" t="n">
        <v>0.1254705313970248</v>
      </c>
      <c r="E351" s="24" t="n">
        <v>0.1219301410237009</v>
      </c>
      <c r="G351" s="24" t="n">
        <v>0.1916074781817345</v>
      </c>
      <c r="H351" s="24" t="n">
        <v>0.1584626513089673</v>
      </c>
      <c r="I351" s="24" t="n">
        <v>0.1309159879956991</v>
      </c>
      <c r="J351" s="24" t="n">
        <v>0.1261851680375757</v>
      </c>
      <c r="K351" s="24" t="n">
        <v>0.1076218920522587</v>
      </c>
      <c r="L351" s="24" t="n">
        <v>0.05263728858497842</v>
      </c>
      <c r="N351" s="24" t="n">
        <v>0.1238970834506599</v>
      </c>
      <c r="O351" s="24" t="n">
        <v>0.1509754063582646</v>
      </c>
      <c r="P351" s="24" t="n">
        <v>0.1250945699761807</v>
      </c>
      <c r="Q351" s="24" t="n">
        <v>0.1187391591034208</v>
      </c>
      <c r="R351" s="24" t="n">
        <v>0.1283495783397491</v>
      </c>
      <c r="S351" s="24" t="n">
        <v>0.1071669948623803</v>
      </c>
      <c r="T351" s="24" t="n">
        <v>0.1017933654296989</v>
      </c>
      <c r="U351" s="24" t="n">
        <v>0.1268858798316979</v>
      </c>
      <c r="V351" s="24" t="n">
        <v>0.1245855326228871</v>
      </c>
      <c r="W351" s="24" t="n">
        <v>0.1428931652485798</v>
      </c>
      <c r="Y351" s="24" t="n">
        <v>0.1225718524014281</v>
      </c>
      <c r="Z351" s="24" t="n">
        <v>0.1016109079426123</v>
      </c>
      <c r="AA351" s="24" t="n">
        <v>0.1202252487652073</v>
      </c>
      <c r="AB351" s="24" t="n">
        <v>0.1500787423876765</v>
      </c>
      <c r="AD351" s="24" t="n">
        <v>0.1087403380314807</v>
      </c>
      <c r="AE351" s="24" t="n">
        <v>0.1201898824040433</v>
      </c>
      <c r="AF351" s="24" t="n">
        <v>0.09774140151143336</v>
      </c>
      <c r="AG351" s="24" t="n">
        <v>0.2051149868708524</v>
      </c>
      <c r="AH351" s="24" t="n">
        <v>0.1090825491459062</v>
      </c>
      <c r="AI351" s="24" t="n">
        <v>0.2506149289047271</v>
      </c>
      <c r="AJ351" s="24" t="n">
        <v>0.1251108767778166</v>
      </c>
      <c r="AL351" s="24" t="n">
        <v>0.09109042408470949</v>
      </c>
      <c r="AM351" s="24" t="n">
        <v>0.1100035728119792</v>
      </c>
      <c r="AN351" s="24" t="n">
        <v>0.09923068152541578</v>
      </c>
      <c r="AO351" s="24" t="n">
        <v>0.1746359113288368</v>
      </c>
      <c r="AP351" s="24" t="n">
        <v>0.1049356326395913</v>
      </c>
      <c r="AQ351" s="24" t="n">
        <v>0.148638665872556</v>
      </c>
      <c r="AR351" s="24" t="n">
        <v>0.1449832961733077</v>
      </c>
      <c r="AS351" s="24" t="n">
        <v>0.2299406707177434</v>
      </c>
      <c r="AU351" s="24" t="n">
        <v>0.1380117947679869</v>
      </c>
      <c r="AV351" s="24" t="n">
        <v>0.08943706883494948</v>
      </c>
      <c r="AW351" s="24" t="n">
        <v>0.09145050306100046</v>
      </c>
      <c r="AX351" s="24" t="n">
        <v>0.2274331744816718</v>
      </c>
    </row>
    <row r="352">
      <c r="B352" s="23" t="inlineStr">
        <is>
          <t>Quite badly</t>
        </is>
      </c>
      <c r="C352" s="24" t="n">
        <v>0.03138948986789086</v>
      </c>
      <c r="D352" s="24" t="n">
        <v>0.0334240126111023</v>
      </c>
      <c r="E352" s="24" t="n">
        <v>0.02902084196492504</v>
      </c>
      <c r="G352" s="24" t="n">
        <v>0.06439160811197553</v>
      </c>
      <c r="H352" s="24" t="n">
        <v>0.03942033707907528</v>
      </c>
      <c r="I352" s="24" t="n">
        <v>0.02523595859612354</v>
      </c>
      <c r="J352" s="24" t="n">
        <v>0.04479354061701699</v>
      </c>
      <c r="K352" s="24" t="n">
        <v>0.02389217070688691</v>
      </c>
      <c r="L352" s="24" t="n">
        <v>0.002244296532778947</v>
      </c>
      <c r="N352" s="24" t="n">
        <v>0.04546043000191266</v>
      </c>
      <c r="O352" s="24" t="n">
        <v>0.04215185579902866</v>
      </c>
      <c r="P352" s="24" t="n">
        <v>0.03762110880247094</v>
      </c>
      <c r="Q352" s="24" t="n">
        <v>0</v>
      </c>
      <c r="R352" s="24" t="n">
        <v>0.02512534295322811</v>
      </c>
      <c r="S352" s="24" t="n">
        <v>0.04908506439198412</v>
      </c>
      <c r="T352" s="24" t="n">
        <v>0.01664678148707154</v>
      </c>
      <c r="U352" s="24" t="n">
        <v>0.02877635971014444</v>
      </c>
      <c r="V352" s="24" t="n">
        <v>0.03917362355924247</v>
      </c>
      <c r="W352" s="24" t="n">
        <v>0.03410156832161931</v>
      </c>
      <c r="Y352" s="24" t="n">
        <v>0.0211880183323907</v>
      </c>
      <c r="Z352" s="24" t="n">
        <v>0.03104457312817164</v>
      </c>
      <c r="AA352" s="24" t="n">
        <v>0.0376427704799929</v>
      </c>
      <c r="AB352" s="24" t="n">
        <v>0.03726221576340978</v>
      </c>
      <c r="AD352" s="24" t="n">
        <v>0.02561117332859748</v>
      </c>
      <c r="AE352" s="24" t="n">
        <v>0.03043343850532485</v>
      </c>
      <c r="AF352" s="24" t="n">
        <v>0.02424971271151399</v>
      </c>
      <c r="AG352" s="24" t="n">
        <v>0.03318039979045474</v>
      </c>
      <c r="AH352" s="24" t="n">
        <v>0.03196339515687628</v>
      </c>
      <c r="AI352" s="24" t="n">
        <v>0.07458528227461407</v>
      </c>
      <c r="AJ352" s="24" t="n">
        <v>0.03515545301116257</v>
      </c>
      <c r="AL352" s="24" t="n">
        <v>0.02354079844090006</v>
      </c>
      <c r="AM352" s="24" t="n">
        <v>0.02760255114013292</v>
      </c>
      <c r="AN352" s="24" t="n">
        <v>0.02948210958302072</v>
      </c>
      <c r="AO352" s="24" t="n">
        <v>0.06090267913103872</v>
      </c>
      <c r="AP352" s="24" t="n">
        <v>0.03010549515936723</v>
      </c>
      <c r="AQ352" s="24" t="n">
        <v>0.02262564206935929</v>
      </c>
      <c r="AR352" s="24" t="n">
        <v>0.02458014270605649</v>
      </c>
      <c r="AS352" s="24" t="n">
        <v>0.04339090879806185</v>
      </c>
      <c r="AU352" s="24" t="n">
        <v>0.01587279788516302</v>
      </c>
      <c r="AV352" s="24" t="n">
        <v>0.01673836903378662</v>
      </c>
      <c r="AW352" s="24" t="n">
        <v>0.02252750898931205</v>
      </c>
      <c r="AX352" s="24" t="n">
        <v>0.09324520393568868</v>
      </c>
    </row>
    <row r="353">
      <c r="B353" s="23" t="inlineStr">
        <is>
          <t>Very badly</t>
        </is>
      </c>
      <c r="C353" s="24" t="n">
        <v>0.01589318590052784</v>
      </c>
      <c r="D353" s="24" t="n">
        <v>0.02232663079149416</v>
      </c>
      <c r="E353" s="24" t="n">
        <v>0.009647593164720532</v>
      </c>
      <c r="G353" s="24" t="n">
        <v>0.02805765783101393</v>
      </c>
      <c r="H353" s="24" t="n">
        <v>0.02067513076801239</v>
      </c>
      <c r="I353" s="24" t="n">
        <v>0.01652435462693528</v>
      </c>
      <c r="J353" s="24" t="n">
        <v>0.0158087780465232</v>
      </c>
      <c r="K353" s="24" t="n">
        <v>0.01034218068068568</v>
      </c>
      <c r="L353" s="24" t="n">
        <v>0.007272742372696307</v>
      </c>
      <c r="N353" s="24" t="n">
        <v>0.01716344612363637</v>
      </c>
      <c r="O353" s="24" t="n">
        <v>0</v>
      </c>
      <c r="P353" s="24" t="n">
        <v>0.02851056788044974</v>
      </c>
      <c r="Q353" s="24" t="n">
        <v>0.006065152087460095</v>
      </c>
      <c r="R353" s="24" t="n">
        <v>0.02589939221645199</v>
      </c>
      <c r="S353" s="24" t="n">
        <v>0.0198764230997343</v>
      </c>
      <c r="T353" s="24" t="n">
        <v>0.004338842819288842</v>
      </c>
      <c r="U353" s="24" t="n">
        <v>0.02210646311215038</v>
      </c>
      <c r="V353" s="24" t="n">
        <v>0.01863328616580536</v>
      </c>
      <c r="W353" s="24" t="n">
        <v>0</v>
      </c>
      <c r="Y353" s="24" t="n">
        <v>0.02380023189860255</v>
      </c>
      <c r="Z353" s="24" t="n">
        <v>0.006180954176189992</v>
      </c>
      <c r="AA353" s="24" t="n">
        <v>0.01841999547796942</v>
      </c>
      <c r="AB353" s="24" t="n">
        <v>0.01521128032432126</v>
      </c>
      <c r="AD353" s="24" t="n">
        <v>0.01415741304202141</v>
      </c>
      <c r="AE353" s="24" t="n">
        <v>0.008534382876807876</v>
      </c>
      <c r="AF353" s="24" t="n">
        <v>0.006125730009873574</v>
      </c>
      <c r="AG353" s="24" t="n">
        <v>0.01703590202908344</v>
      </c>
      <c r="AH353" s="24" t="n">
        <v>0.03286603687910092</v>
      </c>
      <c r="AI353" s="24" t="n">
        <v>0</v>
      </c>
      <c r="AJ353" s="24" t="n">
        <v>0.02227770601240033</v>
      </c>
      <c r="AL353" s="24" t="n">
        <v>0.01332114952203829</v>
      </c>
      <c r="AM353" s="24" t="n">
        <v>0.005232878941169495</v>
      </c>
      <c r="AN353" s="24" t="n">
        <v>0.005286849837142072</v>
      </c>
      <c r="AO353" s="24" t="n">
        <v>0.008813834781456803</v>
      </c>
      <c r="AP353" s="24" t="n">
        <v>0.02658711607864721</v>
      </c>
      <c r="AQ353" s="24" t="n">
        <v>0.03210840765625528</v>
      </c>
      <c r="AR353" s="24" t="n">
        <v>0.01903947870928014</v>
      </c>
      <c r="AS353" s="24" t="n">
        <v>0.02260333345546943</v>
      </c>
      <c r="AU353" s="24" t="n">
        <v>0.00552854866674211</v>
      </c>
      <c r="AV353" s="24" t="n">
        <v>0.01338887592331966</v>
      </c>
      <c r="AW353" s="24" t="n">
        <v>0.0137754066283862</v>
      </c>
      <c r="AX353" s="24" t="n">
        <v>0.03742425847528196</v>
      </c>
    </row>
    <row r="354">
      <c r="B354" s="23" t="inlineStr">
        <is>
          <t>Don’t know</t>
        </is>
      </c>
      <c r="C354" s="24" t="n">
        <v>0.0312272956783692</v>
      </c>
      <c r="D354" s="24" t="n">
        <v>0.01409609249775286</v>
      </c>
      <c r="E354" s="24" t="n">
        <v>0.04807909723997628</v>
      </c>
      <c r="G354" s="24" t="n">
        <v>0.0589193251760297</v>
      </c>
      <c r="H354" s="24" t="n">
        <v>0.04166825682597494</v>
      </c>
      <c r="I354" s="24" t="n">
        <v>0.03914838420658087</v>
      </c>
      <c r="J354" s="24" t="n">
        <v>0.02034518997696367</v>
      </c>
      <c r="K354" s="24" t="n">
        <v>0.02293421478592051</v>
      </c>
      <c r="L354" s="24" t="n">
        <v>0.01247482553177471</v>
      </c>
      <c r="N354" s="24" t="n">
        <v>0</v>
      </c>
      <c r="O354" s="24" t="n">
        <v>0.02893194945648092</v>
      </c>
      <c r="P354" s="24" t="n">
        <v>0.02573415440737619</v>
      </c>
      <c r="Q354" s="24" t="n">
        <v>0.04268187575015671</v>
      </c>
      <c r="R354" s="24" t="n">
        <v>0.02534280916479866</v>
      </c>
      <c r="S354" s="24" t="n">
        <v>0.02221711043543811</v>
      </c>
      <c r="T354" s="24" t="n">
        <v>0.04168089821605699</v>
      </c>
      <c r="U354" s="24" t="n">
        <v>0.03960742750273737</v>
      </c>
      <c r="V354" s="24" t="n">
        <v>0.03280368019301363</v>
      </c>
      <c r="W354" s="24" t="n">
        <v>0.03434112021882816</v>
      </c>
      <c r="Y354" s="24" t="n">
        <v>0.02066713561717918</v>
      </c>
      <c r="Z354" s="24" t="n">
        <v>0.04925449966223133</v>
      </c>
      <c r="AA354" s="24" t="n">
        <v>0.02498574506471838</v>
      </c>
      <c r="AB354" s="24" t="n">
        <v>0.02941259534921825</v>
      </c>
      <c r="AD354" s="24" t="n">
        <v>0.01392529885503216</v>
      </c>
      <c r="AE354" s="24" t="n">
        <v>0.02550977267135143</v>
      </c>
      <c r="AF354" s="24" t="n">
        <v>0.01873142033158013</v>
      </c>
      <c r="AG354" s="24" t="n">
        <v>0.04470314912930487</v>
      </c>
      <c r="AH354" s="24" t="n">
        <v>0.02164654226507416</v>
      </c>
      <c r="AI354" s="24" t="n">
        <v>0.1260304938499625</v>
      </c>
      <c r="AJ354" s="24" t="n">
        <v>0.05240309645740933</v>
      </c>
      <c r="AL354" s="24" t="n">
        <v>0.006451613254261939</v>
      </c>
      <c r="AM354" s="24" t="n">
        <v>0.02326893581957711</v>
      </c>
      <c r="AN354" s="24" t="n">
        <v>0.02792490048828576</v>
      </c>
      <c r="AO354" s="24" t="n">
        <v>0.06056133185957242</v>
      </c>
      <c r="AP354" s="24" t="n">
        <v>0.01702918975003759</v>
      </c>
      <c r="AQ354" s="24" t="n">
        <v>0.07552579262667904</v>
      </c>
      <c r="AR354" s="24" t="n">
        <v>0.06793574847426193</v>
      </c>
      <c r="AS354" s="24" t="n">
        <v>0.01093775701371733</v>
      </c>
      <c r="AU354" s="24" t="n">
        <v>0.03521057810227964</v>
      </c>
      <c r="AV354" s="24" t="n">
        <v>0.03023098855723901</v>
      </c>
      <c r="AW354" s="24" t="n">
        <v>0.02565170796452164</v>
      </c>
      <c r="AX354" s="24" t="n">
        <v>0.03943924931412573</v>
      </c>
    </row>
    <row r="356">
      <c r="B356" s="20" t="inlineStr">
        <is>
          <t>Overall, how well or badly do you think the following work in the UK?: GPs</t>
        </is>
      </c>
    </row>
    <row r="357">
      <c r="B357" s="21" t="inlineStr">
        <is>
          <t>BASE: All Respondents</t>
        </is>
      </c>
    </row>
    <row r="358">
      <c r="B358" s="16" t="inlineStr">
        <is>
          <t>Unweighted</t>
        </is>
      </c>
      <c r="C358" s="22" t="n">
        <v>1999</v>
      </c>
      <c r="D358" s="22" t="n">
        <v>936</v>
      </c>
      <c r="E358" s="22" t="n">
        <v>1056</v>
      </c>
      <c r="G358" s="22" t="n">
        <v>282</v>
      </c>
      <c r="H358" s="22" t="n">
        <v>355</v>
      </c>
      <c r="I358" s="22" t="n">
        <v>333</v>
      </c>
      <c r="J358" s="22" t="n">
        <v>313</v>
      </c>
      <c r="K358" s="22" t="n">
        <v>283</v>
      </c>
      <c r="L358" s="22" t="n">
        <v>433</v>
      </c>
      <c r="N358" s="22" t="n">
        <v>103</v>
      </c>
      <c r="O358" s="22" t="n">
        <v>103</v>
      </c>
      <c r="P358" s="22" t="n">
        <v>259</v>
      </c>
      <c r="Q358" s="22" t="n">
        <v>192</v>
      </c>
      <c r="R358" s="22" t="n">
        <v>162</v>
      </c>
      <c r="S358" s="22" t="n">
        <v>220</v>
      </c>
      <c r="T358" s="22" t="n">
        <v>220</v>
      </c>
      <c r="U358" s="22" t="n">
        <v>302</v>
      </c>
      <c r="V358" s="22" t="n">
        <v>270</v>
      </c>
      <c r="W358" s="22" t="n">
        <v>168</v>
      </c>
      <c r="Y358" s="22" t="n">
        <v>568</v>
      </c>
      <c r="Z358" s="22" t="n">
        <v>481</v>
      </c>
      <c r="AA358" s="22" t="n">
        <v>459</v>
      </c>
      <c r="AB358" s="22" t="n">
        <v>474</v>
      </c>
      <c r="AD358" s="22" t="n">
        <v>355</v>
      </c>
      <c r="AE358" s="22" t="n">
        <v>640</v>
      </c>
      <c r="AF358" s="22" t="n">
        <v>155</v>
      </c>
      <c r="AG358" s="22" t="n">
        <v>118</v>
      </c>
      <c r="AH358" s="22" t="n">
        <v>274</v>
      </c>
      <c r="AI358" s="22" t="n">
        <v>42</v>
      </c>
      <c r="AJ358" s="22" t="n">
        <v>415</v>
      </c>
      <c r="AL358" s="22" t="n">
        <v>299</v>
      </c>
      <c r="AM358" s="22" t="n">
        <v>422</v>
      </c>
      <c r="AN358" s="22" t="n">
        <v>182</v>
      </c>
      <c r="AO358" s="22" t="n">
        <v>220</v>
      </c>
      <c r="AP358" s="22" t="n">
        <v>458</v>
      </c>
      <c r="AQ358" s="22" t="n">
        <v>159</v>
      </c>
      <c r="AR358" s="22" t="n">
        <v>174</v>
      </c>
      <c r="AS358" s="22" t="n">
        <v>85</v>
      </c>
      <c r="AU358" s="22" t="n">
        <v>423</v>
      </c>
      <c r="AV358" s="22" t="n">
        <v>543</v>
      </c>
      <c r="AW358" s="22" t="n">
        <v>701</v>
      </c>
      <c r="AX358" s="22" t="n">
        <v>332</v>
      </c>
    </row>
    <row r="359">
      <c r="B359" s="18" t="inlineStr">
        <is>
          <t>Weighted</t>
        </is>
      </c>
      <c r="C359" s="22" t="n">
        <v>1999</v>
      </c>
      <c r="D359" s="22" t="n">
        <v>987</v>
      </c>
      <c r="E359" s="22" t="n">
        <v>1009</v>
      </c>
      <c r="G359" s="22" t="n">
        <v>277</v>
      </c>
      <c r="H359" s="22" t="n">
        <v>341</v>
      </c>
      <c r="I359" s="22" t="n">
        <v>340</v>
      </c>
      <c r="J359" s="22" t="n">
        <v>341</v>
      </c>
      <c r="K359" s="22" t="n">
        <v>282</v>
      </c>
      <c r="L359" s="22" t="n">
        <v>420</v>
      </c>
      <c r="N359" s="22" t="n">
        <v>114</v>
      </c>
      <c r="O359" s="22" t="n">
        <v>91</v>
      </c>
      <c r="P359" s="22" t="n">
        <v>250</v>
      </c>
      <c r="Q359" s="22" t="n">
        <v>182</v>
      </c>
      <c r="R359" s="22" t="n">
        <v>159</v>
      </c>
      <c r="S359" s="22" t="n">
        <v>205</v>
      </c>
      <c r="T359" s="22" t="n">
        <v>205</v>
      </c>
      <c r="U359" s="22" t="n">
        <v>317</v>
      </c>
      <c r="V359" s="22" t="n">
        <v>295</v>
      </c>
      <c r="W359" s="22" t="n">
        <v>182</v>
      </c>
      <c r="Y359" s="22" t="n">
        <v>540</v>
      </c>
      <c r="Z359" s="22" t="n">
        <v>519</v>
      </c>
      <c r="AA359" s="22" t="n">
        <v>440</v>
      </c>
      <c r="AB359" s="22" t="n">
        <v>500</v>
      </c>
      <c r="AD359" s="22" t="n">
        <v>350</v>
      </c>
      <c r="AE359" s="22" t="n">
        <v>639</v>
      </c>
      <c r="AF359" s="22" t="n">
        <v>159</v>
      </c>
      <c r="AG359" s="22" t="n">
        <v>114</v>
      </c>
      <c r="AH359" s="22" t="n">
        <v>280</v>
      </c>
      <c r="AI359" s="22" t="n">
        <v>42</v>
      </c>
      <c r="AJ359" s="22" t="n">
        <v>416</v>
      </c>
      <c r="AL359" s="22" t="n">
        <v>296</v>
      </c>
      <c r="AM359" s="22" t="n">
        <v>417</v>
      </c>
      <c r="AN359" s="22" t="n">
        <v>184</v>
      </c>
      <c r="AO359" s="22" t="n">
        <v>215</v>
      </c>
      <c r="AP359" s="22" t="n">
        <v>465</v>
      </c>
      <c r="AQ359" s="22" t="n">
        <v>157</v>
      </c>
      <c r="AR359" s="22" t="n">
        <v>175</v>
      </c>
      <c r="AS359" s="22" t="n">
        <v>90</v>
      </c>
      <c r="AU359" s="22" t="n">
        <v>421</v>
      </c>
      <c r="AV359" s="22" t="n">
        <v>546</v>
      </c>
      <c r="AW359" s="22" t="n">
        <v>697</v>
      </c>
      <c r="AX359" s="22" t="n">
        <v>335</v>
      </c>
    </row>
    <row r="360">
      <c r="B360" s="23" t="inlineStr">
        <is>
          <t>Very well</t>
        </is>
      </c>
      <c r="C360" s="24" t="n">
        <v>0.122471985048994</v>
      </c>
      <c r="D360" s="24" t="n">
        <v>0.1370588241606805</v>
      </c>
      <c r="E360" s="24" t="n">
        <v>0.1076983336855886</v>
      </c>
      <c r="G360" s="24" t="n">
        <v>0.1051356731101985</v>
      </c>
      <c r="H360" s="24" t="n">
        <v>0.1633030769003826</v>
      </c>
      <c r="I360" s="24" t="n">
        <v>0.08546384162386869</v>
      </c>
      <c r="J360" s="24" t="n">
        <v>0.08620083628706819</v>
      </c>
      <c r="K360" s="24" t="n">
        <v>0.08336183134966782</v>
      </c>
      <c r="L360" s="24" t="n">
        <v>0.1863769002993819</v>
      </c>
      <c r="N360" s="24" t="n">
        <v>0.1048874424423355</v>
      </c>
      <c r="O360" s="24" t="n">
        <v>0.1822162581753026</v>
      </c>
      <c r="P360" s="24" t="n">
        <v>0.1338938626773288</v>
      </c>
      <c r="Q360" s="24" t="n">
        <v>0.107785226698617</v>
      </c>
      <c r="R360" s="24" t="n">
        <v>0.1474653056447521</v>
      </c>
      <c r="S360" s="24" t="n">
        <v>0.102269164658578</v>
      </c>
      <c r="T360" s="24" t="n">
        <v>0.1322169239901199</v>
      </c>
      <c r="U360" s="24" t="n">
        <v>0.1297781421783321</v>
      </c>
      <c r="V360" s="24" t="n">
        <v>0.08782173941622491</v>
      </c>
      <c r="W360" s="24" t="n">
        <v>0.1360343759878402</v>
      </c>
      <c r="Y360" s="24" t="n">
        <v>0.1283151138875888</v>
      </c>
      <c r="Z360" s="24" t="n">
        <v>0.1227376698442621</v>
      </c>
      <c r="AA360" s="24" t="n">
        <v>0.1142711469428441</v>
      </c>
      <c r="AB360" s="24" t="n">
        <v>0.123102362619235</v>
      </c>
      <c r="AD360" s="24" t="n">
        <v>0.161809828140924</v>
      </c>
      <c r="AE360" s="24" t="n">
        <v>0.1478873814433561</v>
      </c>
      <c r="AF360" s="24" t="n">
        <v>0.1314137029987554</v>
      </c>
      <c r="AG360" s="24" t="n">
        <v>0.05338106268240391</v>
      </c>
      <c r="AH360" s="24" t="n">
        <v>0.1239679041115921</v>
      </c>
      <c r="AI360" s="24" t="n">
        <v>0.0208923874404413</v>
      </c>
      <c r="AJ360" s="24" t="n">
        <v>0.07525319781152753</v>
      </c>
      <c r="AL360" s="24" t="n">
        <v>0.1763625706961585</v>
      </c>
      <c r="AM360" s="24" t="n">
        <v>0.1821624744957666</v>
      </c>
      <c r="AN360" s="24" t="n">
        <v>0.1045091692356115</v>
      </c>
      <c r="AO360" s="24" t="n">
        <v>0.09254316806918159</v>
      </c>
      <c r="AP360" s="24" t="n">
        <v>0.1051575952809093</v>
      </c>
      <c r="AQ360" s="24" t="n">
        <v>0.04840533559298234</v>
      </c>
      <c r="AR360" s="24" t="n">
        <v>0.09945866578608897</v>
      </c>
      <c r="AS360" s="24" t="n">
        <v>0.04060063171995173</v>
      </c>
      <c r="AU360" s="24" t="n">
        <v>0.08516915245896964</v>
      </c>
      <c r="AV360" s="24" t="n">
        <v>0.1195732605744464</v>
      </c>
      <c r="AW360" s="24" t="n">
        <v>0.1553059197324354</v>
      </c>
      <c r="AX360" s="24" t="n">
        <v>0.1058315638177927</v>
      </c>
    </row>
    <row r="361">
      <c r="B361" s="23" t="inlineStr">
        <is>
          <t>Quite well</t>
        </is>
      </c>
      <c r="C361" s="24" t="n">
        <v>0.3545678000701164</v>
      </c>
      <c r="D361" s="24" t="n">
        <v>0.3852402971356825</v>
      </c>
      <c r="E361" s="24" t="n">
        <v>0.3244206552866234</v>
      </c>
      <c r="G361" s="24" t="n">
        <v>0.2753554069048098</v>
      </c>
      <c r="H361" s="24" t="n">
        <v>0.3640651479426322</v>
      </c>
      <c r="I361" s="24" t="n">
        <v>0.3603266554585184</v>
      </c>
      <c r="J361" s="24" t="n">
        <v>0.3418409628725296</v>
      </c>
      <c r="K361" s="24" t="n">
        <v>0.3527208428277496</v>
      </c>
      <c r="L361" s="24" t="n">
        <v>0.4059772301829453</v>
      </c>
      <c r="N361" s="24" t="n">
        <v>0.3280087871946663</v>
      </c>
      <c r="O361" s="24" t="n">
        <v>0.3164822442223151</v>
      </c>
      <c r="P361" s="24" t="n">
        <v>0.3699169794777752</v>
      </c>
      <c r="Q361" s="24" t="n">
        <v>0.3718242305972012</v>
      </c>
      <c r="R361" s="24" t="n">
        <v>0.3213363898351251</v>
      </c>
      <c r="S361" s="24" t="n">
        <v>0.4024831199025733</v>
      </c>
      <c r="T361" s="24" t="n">
        <v>0.3705258688374534</v>
      </c>
      <c r="U361" s="24" t="n">
        <v>0.383435068231563</v>
      </c>
      <c r="V361" s="24" t="n">
        <v>0.3136688530780598</v>
      </c>
      <c r="W361" s="24" t="n">
        <v>0.3251918091569545</v>
      </c>
      <c r="Y361" s="24" t="n">
        <v>0.4078562263140713</v>
      </c>
      <c r="Z361" s="24" t="n">
        <v>0.3458932913150308</v>
      </c>
      <c r="AA361" s="24" t="n">
        <v>0.3390275884937353</v>
      </c>
      <c r="AB361" s="24" t="n">
        <v>0.3196958260016395</v>
      </c>
      <c r="AD361" s="24" t="n">
        <v>0.3838107302908511</v>
      </c>
      <c r="AE361" s="24" t="n">
        <v>0.3979083236838311</v>
      </c>
      <c r="AF361" s="24" t="n">
        <v>0.3983601140453399</v>
      </c>
      <c r="AG361" s="24" t="n">
        <v>0.3294674171369312</v>
      </c>
      <c r="AH361" s="24" t="n">
        <v>0.2948996659739153</v>
      </c>
      <c r="AI361" s="24" t="n">
        <v>0.2275828706555283</v>
      </c>
      <c r="AJ361" s="24" t="n">
        <v>0.3066686912485747</v>
      </c>
      <c r="AL361" s="24" t="n">
        <v>0.4087717854080165</v>
      </c>
      <c r="AM361" s="24" t="n">
        <v>0.4267499313383104</v>
      </c>
      <c r="AN361" s="24" t="n">
        <v>0.361333527839535</v>
      </c>
      <c r="AO361" s="24" t="n">
        <v>0.2998770555741994</v>
      </c>
      <c r="AP361" s="24" t="n">
        <v>0.3348020525660099</v>
      </c>
      <c r="AQ361" s="24" t="n">
        <v>0.3272163137385368</v>
      </c>
      <c r="AR361" s="24" t="n">
        <v>0.291578416596077</v>
      </c>
      <c r="AS361" s="24" t="n">
        <v>0.231331700131552</v>
      </c>
      <c r="AU361" s="24" t="n">
        <v>0.3727739637846971</v>
      </c>
      <c r="AV361" s="24" t="n">
        <v>0.3382589177404035</v>
      </c>
      <c r="AW361" s="24" t="n">
        <v>0.3723064889398388</v>
      </c>
      <c r="AX361" s="24" t="n">
        <v>0.321361315749972</v>
      </c>
    </row>
    <row r="362">
      <c r="B362" s="23" t="inlineStr">
        <is>
          <t>Neither well nor badly</t>
        </is>
      </c>
      <c r="C362" s="24" t="n">
        <v>0.2297754403874726</v>
      </c>
      <c r="D362" s="24" t="n">
        <v>0.2244466743856349</v>
      </c>
      <c r="E362" s="24" t="n">
        <v>0.235227885962351</v>
      </c>
      <c r="G362" s="24" t="n">
        <v>0.2757096541610265</v>
      </c>
      <c r="H362" s="24" t="n">
        <v>0.2009343731878145</v>
      </c>
      <c r="I362" s="24" t="n">
        <v>0.2097295207119954</v>
      </c>
      <c r="J362" s="24" t="n">
        <v>0.2541996921029483</v>
      </c>
      <c r="K362" s="24" t="n">
        <v>0.2603038520555</v>
      </c>
      <c r="L362" s="24" t="n">
        <v>0.1988378340015455</v>
      </c>
      <c r="N362" s="24" t="n">
        <v>0.2687863130337992</v>
      </c>
      <c r="O362" s="24" t="n">
        <v>0.2363793621190837</v>
      </c>
      <c r="P362" s="24" t="n">
        <v>0.2500008529999081</v>
      </c>
      <c r="Q362" s="24" t="n">
        <v>0.2414139877095782</v>
      </c>
      <c r="R362" s="24" t="n">
        <v>0.2153581630291682</v>
      </c>
      <c r="S362" s="24" t="n">
        <v>0.2053637811516918</v>
      </c>
      <c r="T362" s="24" t="n">
        <v>0.2201266798345355</v>
      </c>
      <c r="U362" s="24" t="n">
        <v>0.2325951645160296</v>
      </c>
      <c r="V362" s="24" t="n">
        <v>0.2354838544672286</v>
      </c>
      <c r="W362" s="24" t="n">
        <v>0.199383224010521</v>
      </c>
      <c r="Y362" s="24" t="n">
        <v>0.1738801427707739</v>
      </c>
      <c r="Z362" s="24" t="n">
        <v>0.2451810260074707</v>
      </c>
      <c r="AA362" s="24" t="n">
        <v>0.2468840702562327</v>
      </c>
      <c r="AB362" s="24" t="n">
        <v>0.2590957696554401</v>
      </c>
      <c r="AD362" s="24" t="n">
        <v>0.2117306446724916</v>
      </c>
      <c r="AE362" s="24" t="n">
        <v>0.207600800234316</v>
      </c>
      <c r="AF362" s="24" t="n">
        <v>0.1934782339903537</v>
      </c>
      <c r="AG362" s="24" t="n">
        <v>0.265508982240993</v>
      </c>
      <c r="AH362" s="24" t="n">
        <v>0.238134118921568</v>
      </c>
      <c r="AI362" s="24" t="n">
        <v>0.4359168303261487</v>
      </c>
      <c r="AJ362" s="24" t="n">
        <v>0.2563922976270217</v>
      </c>
      <c r="AL362" s="24" t="n">
        <v>0.1810117180447111</v>
      </c>
      <c r="AM362" s="24" t="n">
        <v>0.21245195061356</v>
      </c>
      <c r="AN362" s="24" t="n">
        <v>0.2045768811838495</v>
      </c>
      <c r="AO362" s="24" t="n">
        <v>0.2386955306969188</v>
      </c>
      <c r="AP362" s="24" t="n">
        <v>0.2459060063015233</v>
      </c>
      <c r="AQ362" s="24" t="n">
        <v>0.2442814715237988</v>
      </c>
      <c r="AR362" s="24" t="n">
        <v>0.2543347109827634</v>
      </c>
      <c r="AS362" s="24" t="n">
        <v>0.3438006002295919</v>
      </c>
      <c r="AU362" s="24" t="n">
        <v>0.2142040125994423</v>
      </c>
      <c r="AV362" s="24" t="n">
        <v>0.2353700979846603</v>
      </c>
      <c r="AW362" s="24" t="n">
        <v>0.2005265914425785</v>
      </c>
      <c r="AX362" s="24" t="n">
        <v>0.3010869453417971</v>
      </c>
    </row>
    <row r="363">
      <c r="B363" s="23" t="inlineStr">
        <is>
          <t>Quite badly</t>
        </is>
      </c>
      <c r="C363" s="24" t="n">
        <v>0.1855957164776866</v>
      </c>
      <c r="D363" s="24" t="n">
        <v>0.1529629240790971</v>
      </c>
      <c r="E363" s="24" t="n">
        <v>0.217602231375344</v>
      </c>
      <c r="G363" s="24" t="n">
        <v>0.2041823722789559</v>
      </c>
      <c r="H363" s="24" t="n">
        <v>0.1842833750255156</v>
      </c>
      <c r="I363" s="24" t="n">
        <v>0.1963385499707877</v>
      </c>
      <c r="J363" s="24" t="n">
        <v>0.1990160343233177</v>
      </c>
      <c r="K363" s="24" t="n">
        <v>0.2010859310964098</v>
      </c>
      <c r="L363" s="24" t="n">
        <v>0.1444203261980352</v>
      </c>
      <c r="N363" s="24" t="n">
        <v>0.1411492079636439</v>
      </c>
      <c r="O363" s="24" t="n">
        <v>0.2259992026605</v>
      </c>
      <c r="P363" s="24" t="n">
        <v>0.1764134990145053</v>
      </c>
      <c r="Q363" s="24" t="n">
        <v>0.1923910989523522</v>
      </c>
      <c r="R363" s="24" t="n">
        <v>0.1949239230437797</v>
      </c>
      <c r="S363" s="24" t="n">
        <v>0.1604709544829824</v>
      </c>
      <c r="T363" s="24" t="n">
        <v>0.1568140941066909</v>
      </c>
      <c r="U363" s="24" t="n">
        <v>0.1545975279299554</v>
      </c>
      <c r="V363" s="24" t="n">
        <v>0.2153839272039161</v>
      </c>
      <c r="W363" s="24" t="n">
        <v>0.2571329587360121</v>
      </c>
      <c r="Y363" s="24" t="n">
        <v>0.1850378793121269</v>
      </c>
      <c r="Z363" s="24" t="n">
        <v>0.1842382411104728</v>
      </c>
      <c r="AA363" s="24" t="n">
        <v>0.1862171862571153</v>
      </c>
      <c r="AB363" s="24" t="n">
        <v>0.1870603466417619</v>
      </c>
      <c r="AD363" s="24" t="n">
        <v>0.1695953587422646</v>
      </c>
      <c r="AE363" s="24" t="n">
        <v>0.1681067884123344</v>
      </c>
      <c r="AF363" s="24" t="n">
        <v>0.1650605155046889</v>
      </c>
      <c r="AG363" s="24" t="n">
        <v>0.2421995777722842</v>
      </c>
      <c r="AH363" s="24" t="n">
        <v>0.1795635363738963</v>
      </c>
      <c r="AI363" s="24" t="n">
        <v>0.1391474819569101</v>
      </c>
      <c r="AJ363" s="24" t="n">
        <v>0.227031199437339</v>
      </c>
      <c r="AL363" s="24" t="n">
        <v>0.1737185317129174</v>
      </c>
      <c r="AM363" s="24" t="n">
        <v>0.1182816446992052</v>
      </c>
      <c r="AN363" s="24" t="n">
        <v>0.2117113294522857</v>
      </c>
      <c r="AO363" s="24" t="n">
        <v>0.2706129127938389</v>
      </c>
      <c r="AP363" s="24" t="n">
        <v>0.1686382342594105</v>
      </c>
      <c r="AQ363" s="24" t="n">
        <v>0.2150643770448712</v>
      </c>
      <c r="AR363" s="24" t="n">
        <v>0.2457813455668928</v>
      </c>
      <c r="AS363" s="24" t="n">
        <v>0.1993622025863212</v>
      </c>
      <c r="AU363" s="24" t="n">
        <v>0.2211451495908334</v>
      </c>
      <c r="AV363" s="24" t="n">
        <v>0.1825510370550713</v>
      </c>
      <c r="AW363" s="24" t="n">
        <v>0.1767418140803335</v>
      </c>
      <c r="AX363" s="24" t="n">
        <v>0.1642520175657426</v>
      </c>
    </row>
    <row r="364">
      <c r="B364" s="23" t="inlineStr">
        <is>
          <t>Very badly</t>
        </is>
      </c>
      <c r="C364" s="24" t="n">
        <v>0.09114454774467147</v>
      </c>
      <c r="D364" s="24" t="n">
        <v>0.08569983763030442</v>
      </c>
      <c r="E364" s="24" t="n">
        <v>0.09674430761318388</v>
      </c>
      <c r="G364" s="24" t="n">
        <v>0.1114714186687279</v>
      </c>
      <c r="H364" s="24" t="n">
        <v>0.07303687376767241</v>
      </c>
      <c r="I364" s="24" t="n">
        <v>0.1189795417485096</v>
      </c>
      <c r="J364" s="24" t="n">
        <v>0.1149101332824293</v>
      </c>
      <c r="K364" s="24" t="n">
        <v>0.08144446670692347</v>
      </c>
      <c r="L364" s="24" t="n">
        <v>0.05715081092330693</v>
      </c>
      <c r="N364" s="24" t="n">
        <v>0.147570700387779</v>
      </c>
      <c r="O364" s="24" t="n">
        <v>0.02865275495466349</v>
      </c>
      <c r="P364" s="24" t="n">
        <v>0.05857867000799874</v>
      </c>
      <c r="Q364" s="24" t="n">
        <v>0.07055216940851963</v>
      </c>
      <c r="R364" s="24" t="n">
        <v>0.105904348771893</v>
      </c>
      <c r="S364" s="24" t="n">
        <v>0.1126422949003438</v>
      </c>
      <c r="T364" s="24" t="n">
        <v>0.1013134405302971</v>
      </c>
      <c r="U364" s="24" t="n">
        <v>0.08689945490435753</v>
      </c>
      <c r="V364" s="24" t="n">
        <v>0.1197521924189477</v>
      </c>
      <c r="W364" s="24" t="n">
        <v>0.06486971362760391</v>
      </c>
      <c r="Y364" s="24" t="n">
        <v>0.08891150806741409</v>
      </c>
      <c r="Z364" s="24" t="n">
        <v>0.0850873294231874</v>
      </c>
      <c r="AA364" s="24" t="n">
        <v>0.09827250258556597</v>
      </c>
      <c r="AB364" s="24" t="n">
        <v>0.09357102295382277</v>
      </c>
      <c r="AD364" s="24" t="n">
        <v>0.06162291542817034</v>
      </c>
      <c r="AE364" s="24" t="n">
        <v>0.07262075769924592</v>
      </c>
      <c r="AF364" s="24" t="n">
        <v>0.09915198088984693</v>
      </c>
      <c r="AG364" s="24" t="n">
        <v>0.1010755572568235</v>
      </c>
      <c r="AH364" s="24" t="n">
        <v>0.1412123077257271</v>
      </c>
      <c r="AI364" s="24" t="n">
        <v>0.07541061243606874</v>
      </c>
      <c r="AJ364" s="24" t="n">
        <v>0.106572771791475</v>
      </c>
      <c r="AL364" s="24" t="n">
        <v>0.05441984935868264</v>
      </c>
      <c r="AM364" s="24" t="n">
        <v>0.04549862543091162</v>
      </c>
      <c r="AN364" s="24" t="n">
        <v>0.1065472611867474</v>
      </c>
      <c r="AO364" s="24" t="n">
        <v>0.08550719388349486</v>
      </c>
      <c r="AP364" s="24" t="n">
        <v>0.1297741006132987</v>
      </c>
      <c r="AQ364" s="24" t="n">
        <v>0.1223108363836235</v>
      </c>
      <c r="AR364" s="24" t="n">
        <v>0.07379096349016341</v>
      </c>
      <c r="AS364" s="24" t="n">
        <v>0.1849048653325832</v>
      </c>
      <c r="AU364" s="24" t="n">
        <v>0.09746413589892049</v>
      </c>
      <c r="AV364" s="24" t="n">
        <v>0.1044886413609235</v>
      </c>
      <c r="AW364" s="24" t="n">
        <v>0.0827917865483954</v>
      </c>
      <c r="AX364" s="24" t="n">
        <v>0.07880353452639781</v>
      </c>
    </row>
    <row r="365">
      <c r="B365" s="23" t="inlineStr">
        <is>
          <t>Don’t know</t>
        </is>
      </c>
      <c r="C365" s="24" t="n">
        <v>0.01644451027105893</v>
      </c>
      <c r="D365" s="24" t="n">
        <v>0.0145914426086006</v>
      </c>
      <c r="E365" s="24" t="n">
        <v>0.0183065860769091</v>
      </c>
      <c r="G365" s="24" t="n">
        <v>0.02814547487628142</v>
      </c>
      <c r="H365" s="24" t="n">
        <v>0.01437715317598262</v>
      </c>
      <c r="I365" s="24" t="n">
        <v>0.02916189048632028</v>
      </c>
      <c r="J365" s="24" t="n">
        <v>0.003832341131706987</v>
      </c>
      <c r="K365" s="24" t="n">
        <v>0.02108307596374924</v>
      </c>
      <c r="L365" s="24" t="n">
        <v>0.007236898394785015</v>
      </c>
      <c r="N365" s="24" t="n">
        <v>0.009597548977776028</v>
      </c>
      <c r="O365" s="24" t="n">
        <v>0.0102701778681353</v>
      </c>
      <c r="P365" s="24" t="n">
        <v>0.01119613582248394</v>
      </c>
      <c r="Q365" s="24" t="n">
        <v>0.0160332866337317</v>
      </c>
      <c r="R365" s="24" t="n">
        <v>0.01501186967528197</v>
      </c>
      <c r="S365" s="24" t="n">
        <v>0.01677068490383069</v>
      </c>
      <c r="T365" s="24" t="n">
        <v>0.01900299270090332</v>
      </c>
      <c r="U365" s="24" t="n">
        <v>0.01269464223976227</v>
      </c>
      <c r="V365" s="24" t="n">
        <v>0.02788943341562302</v>
      </c>
      <c r="W365" s="24" t="n">
        <v>0.01738791848106835</v>
      </c>
      <c r="Y365" s="24" t="n">
        <v>0.01599912964802491</v>
      </c>
      <c r="Z365" s="24" t="n">
        <v>0.01686244229957632</v>
      </c>
      <c r="AA365" s="24" t="n">
        <v>0.01532750546450657</v>
      </c>
      <c r="AB365" s="24" t="n">
        <v>0.0174746721281007</v>
      </c>
      <c r="AD365" s="24" t="n">
        <v>0.01143052272529843</v>
      </c>
      <c r="AE365" s="24" t="n">
        <v>0.005875948526916459</v>
      </c>
      <c r="AF365" s="24" t="n">
        <v>0.01253545257101522</v>
      </c>
      <c r="AG365" s="24" t="n">
        <v>0.008367402910563945</v>
      </c>
      <c r="AH365" s="24" t="n">
        <v>0.02222246689330114</v>
      </c>
      <c r="AI365" s="24" t="n">
        <v>0.101049817184903</v>
      </c>
      <c r="AJ365" s="24" t="n">
        <v>0.02808184208406224</v>
      </c>
      <c r="AL365" s="24" t="n">
        <v>0.005715544779513652</v>
      </c>
      <c r="AM365" s="24" t="n">
        <v>0.01485537342224613</v>
      </c>
      <c r="AN365" s="24" t="n">
        <v>0.0113218311019711</v>
      </c>
      <c r="AO365" s="24" t="n">
        <v>0.01276413898236652</v>
      </c>
      <c r="AP365" s="24" t="n">
        <v>0.01572201097884829</v>
      </c>
      <c r="AQ365" s="24" t="n">
        <v>0.04272166571618723</v>
      </c>
      <c r="AR365" s="24" t="n">
        <v>0.03505589757801448</v>
      </c>
      <c r="AS365" s="24" t="n">
        <v>0</v>
      </c>
      <c r="AU365" s="24" t="n">
        <v>0.009243585667137131</v>
      </c>
      <c r="AV365" s="24" t="n">
        <v>0.01975804528449484</v>
      </c>
      <c r="AW365" s="24" t="n">
        <v>0.0123273992564185</v>
      </c>
      <c r="AX365" s="24" t="n">
        <v>0.02866462299829801</v>
      </c>
    </row>
    <row r="367">
      <c r="B367" s="20" t="inlineStr">
        <is>
          <t>Overall, how well or badly do you think the following work in the UK?: Hospitals</t>
        </is>
      </c>
    </row>
    <row r="368">
      <c r="B368" s="21" t="inlineStr">
        <is>
          <t>BASE: All Respondents</t>
        </is>
      </c>
    </row>
    <row r="369">
      <c r="B369" s="16" t="inlineStr">
        <is>
          <t>Unweighted</t>
        </is>
      </c>
      <c r="C369" s="22" t="n">
        <v>1999</v>
      </c>
      <c r="D369" s="22" t="n">
        <v>936</v>
      </c>
      <c r="E369" s="22" t="n">
        <v>1056</v>
      </c>
      <c r="G369" s="22" t="n">
        <v>282</v>
      </c>
      <c r="H369" s="22" t="n">
        <v>355</v>
      </c>
      <c r="I369" s="22" t="n">
        <v>333</v>
      </c>
      <c r="J369" s="22" t="n">
        <v>313</v>
      </c>
      <c r="K369" s="22" t="n">
        <v>283</v>
      </c>
      <c r="L369" s="22" t="n">
        <v>433</v>
      </c>
      <c r="N369" s="22" t="n">
        <v>103</v>
      </c>
      <c r="O369" s="22" t="n">
        <v>103</v>
      </c>
      <c r="P369" s="22" t="n">
        <v>259</v>
      </c>
      <c r="Q369" s="22" t="n">
        <v>192</v>
      </c>
      <c r="R369" s="22" t="n">
        <v>162</v>
      </c>
      <c r="S369" s="22" t="n">
        <v>220</v>
      </c>
      <c r="T369" s="22" t="n">
        <v>220</v>
      </c>
      <c r="U369" s="22" t="n">
        <v>302</v>
      </c>
      <c r="V369" s="22" t="n">
        <v>270</v>
      </c>
      <c r="W369" s="22" t="n">
        <v>168</v>
      </c>
      <c r="Y369" s="22" t="n">
        <v>568</v>
      </c>
      <c r="Z369" s="22" t="n">
        <v>481</v>
      </c>
      <c r="AA369" s="22" t="n">
        <v>459</v>
      </c>
      <c r="AB369" s="22" t="n">
        <v>474</v>
      </c>
      <c r="AD369" s="22" t="n">
        <v>355</v>
      </c>
      <c r="AE369" s="22" t="n">
        <v>640</v>
      </c>
      <c r="AF369" s="22" t="n">
        <v>155</v>
      </c>
      <c r="AG369" s="22" t="n">
        <v>118</v>
      </c>
      <c r="AH369" s="22" t="n">
        <v>274</v>
      </c>
      <c r="AI369" s="22" t="n">
        <v>42</v>
      </c>
      <c r="AJ369" s="22" t="n">
        <v>415</v>
      </c>
      <c r="AL369" s="22" t="n">
        <v>299</v>
      </c>
      <c r="AM369" s="22" t="n">
        <v>422</v>
      </c>
      <c r="AN369" s="22" t="n">
        <v>182</v>
      </c>
      <c r="AO369" s="22" t="n">
        <v>220</v>
      </c>
      <c r="AP369" s="22" t="n">
        <v>458</v>
      </c>
      <c r="AQ369" s="22" t="n">
        <v>159</v>
      </c>
      <c r="AR369" s="22" t="n">
        <v>174</v>
      </c>
      <c r="AS369" s="22" t="n">
        <v>85</v>
      </c>
      <c r="AU369" s="22" t="n">
        <v>423</v>
      </c>
      <c r="AV369" s="22" t="n">
        <v>543</v>
      </c>
      <c r="AW369" s="22" t="n">
        <v>701</v>
      </c>
      <c r="AX369" s="22" t="n">
        <v>332</v>
      </c>
    </row>
    <row r="370">
      <c r="B370" s="18" t="inlineStr">
        <is>
          <t>Weighted</t>
        </is>
      </c>
      <c r="C370" s="22" t="n">
        <v>1999</v>
      </c>
      <c r="D370" s="22" t="n">
        <v>987</v>
      </c>
      <c r="E370" s="22" t="n">
        <v>1009</v>
      </c>
      <c r="G370" s="22" t="n">
        <v>277</v>
      </c>
      <c r="H370" s="22" t="n">
        <v>341</v>
      </c>
      <c r="I370" s="22" t="n">
        <v>340</v>
      </c>
      <c r="J370" s="22" t="n">
        <v>341</v>
      </c>
      <c r="K370" s="22" t="n">
        <v>282</v>
      </c>
      <c r="L370" s="22" t="n">
        <v>420</v>
      </c>
      <c r="N370" s="22" t="n">
        <v>114</v>
      </c>
      <c r="O370" s="22" t="n">
        <v>91</v>
      </c>
      <c r="P370" s="22" t="n">
        <v>250</v>
      </c>
      <c r="Q370" s="22" t="n">
        <v>182</v>
      </c>
      <c r="R370" s="22" t="n">
        <v>159</v>
      </c>
      <c r="S370" s="22" t="n">
        <v>205</v>
      </c>
      <c r="T370" s="22" t="n">
        <v>205</v>
      </c>
      <c r="U370" s="22" t="n">
        <v>317</v>
      </c>
      <c r="V370" s="22" t="n">
        <v>295</v>
      </c>
      <c r="W370" s="22" t="n">
        <v>182</v>
      </c>
      <c r="Y370" s="22" t="n">
        <v>540</v>
      </c>
      <c r="Z370" s="22" t="n">
        <v>519</v>
      </c>
      <c r="AA370" s="22" t="n">
        <v>440</v>
      </c>
      <c r="AB370" s="22" t="n">
        <v>500</v>
      </c>
      <c r="AD370" s="22" t="n">
        <v>350</v>
      </c>
      <c r="AE370" s="22" t="n">
        <v>639</v>
      </c>
      <c r="AF370" s="22" t="n">
        <v>159</v>
      </c>
      <c r="AG370" s="22" t="n">
        <v>114</v>
      </c>
      <c r="AH370" s="22" t="n">
        <v>280</v>
      </c>
      <c r="AI370" s="22" t="n">
        <v>42</v>
      </c>
      <c r="AJ370" s="22" t="n">
        <v>416</v>
      </c>
      <c r="AL370" s="22" t="n">
        <v>296</v>
      </c>
      <c r="AM370" s="22" t="n">
        <v>417</v>
      </c>
      <c r="AN370" s="22" t="n">
        <v>184</v>
      </c>
      <c r="AO370" s="22" t="n">
        <v>215</v>
      </c>
      <c r="AP370" s="22" t="n">
        <v>465</v>
      </c>
      <c r="AQ370" s="22" t="n">
        <v>157</v>
      </c>
      <c r="AR370" s="22" t="n">
        <v>175</v>
      </c>
      <c r="AS370" s="22" t="n">
        <v>90</v>
      </c>
      <c r="AU370" s="22" t="n">
        <v>421</v>
      </c>
      <c r="AV370" s="22" t="n">
        <v>546</v>
      </c>
      <c r="AW370" s="22" t="n">
        <v>697</v>
      </c>
      <c r="AX370" s="22" t="n">
        <v>335</v>
      </c>
    </row>
    <row r="371">
      <c r="B371" s="23" t="inlineStr">
        <is>
          <t>Very well</t>
        </is>
      </c>
      <c r="C371" s="24" t="n">
        <v>0.1343723840196997</v>
      </c>
      <c r="D371" s="24" t="n">
        <v>0.167281979927264</v>
      </c>
      <c r="E371" s="24" t="n">
        <v>0.1025830679681143</v>
      </c>
      <c r="G371" s="24" t="n">
        <v>0.106822454258277</v>
      </c>
      <c r="H371" s="24" t="n">
        <v>0.2055867389431277</v>
      </c>
      <c r="I371" s="24" t="n">
        <v>0.1534034874638177</v>
      </c>
      <c r="J371" s="24" t="n">
        <v>0.102442087989333</v>
      </c>
      <c r="K371" s="24" t="n">
        <v>0.1027562465879058</v>
      </c>
      <c r="L371" s="24" t="n">
        <v>0.1264014822438376</v>
      </c>
      <c r="N371" s="24" t="n">
        <v>0.1373340506796499</v>
      </c>
      <c r="O371" s="24" t="n">
        <v>0.1495511192883188</v>
      </c>
      <c r="P371" s="24" t="n">
        <v>0.1357142955791981</v>
      </c>
      <c r="Q371" s="24" t="n">
        <v>0.1102481811186574</v>
      </c>
      <c r="R371" s="24" t="n">
        <v>0.1463914486605885</v>
      </c>
      <c r="S371" s="24" t="n">
        <v>0.1255352180848195</v>
      </c>
      <c r="T371" s="24" t="n">
        <v>0.1351508003238408</v>
      </c>
      <c r="U371" s="24" t="n">
        <v>0.1605273090044103</v>
      </c>
      <c r="V371" s="24" t="n">
        <v>0.1157048958548427</v>
      </c>
      <c r="W371" s="24" t="n">
        <v>0.1304874894998919</v>
      </c>
      <c r="Y371" s="24" t="n">
        <v>0.1602139558173467</v>
      </c>
      <c r="Z371" s="24" t="n">
        <v>0.128667386413231</v>
      </c>
      <c r="AA371" s="24" t="n">
        <v>0.1172463271284831</v>
      </c>
      <c r="AB371" s="24" t="n">
        <v>0.1274562040580259</v>
      </c>
      <c r="AD371" s="24" t="n">
        <v>0.1662876589106532</v>
      </c>
      <c r="AE371" s="24" t="n">
        <v>0.1546239448188128</v>
      </c>
      <c r="AF371" s="24" t="n">
        <v>0.1398908333502007</v>
      </c>
      <c r="AG371" s="24" t="n">
        <v>0.07072442354026255</v>
      </c>
      <c r="AH371" s="24" t="n">
        <v>0.1253810151246206</v>
      </c>
      <c r="AI371" s="24" t="n">
        <v>0.07522453941633787</v>
      </c>
      <c r="AJ371" s="24" t="n">
        <v>0.1038687388870582</v>
      </c>
      <c r="AL371" s="24" t="n">
        <v>0.1905434891353017</v>
      </c>
      <c r="AM371" s="24" t="n">
        <v>0.2123087560825322</v>
      </c>
      <c r="AN371" s="24" t="n">
        <v>0.09853376263359825</v>
      </c>
      <c r="AO371" s="24" t="n">
        <v>0.06548565869895272</v>
      </c>
      <c r="AP371" s="24" t="n">
        <v>0.1219960635864291</v>
      </c>
      <c r="AQ371" s="24" t="n">
        <v>0.09769442446468191</v>
      </c>
      <c r="AR371" s="24" t="n">
        <v>0.09347417032967095</v>
      </c>
      <c r="AS371" s="24" t="n">
        <v>0.03397373369294495</v>
      </c>
      <c r="AU371" s="24" t="n">
        <v>0.09279219071441812</v>
      </c>
      <c r="AV371" s="24" t="n">
        <v>0.1335653250262019</v>
      </c>
      <c r="AW371" s="24" t="n">
        <v>0.1750838933402362</v>
      </c>
      <c r="AX371" s="24" t="n">
        <v>0.1033146609201528</v>
      </c>
    </row>
    <row r="372">
      <c r="B372" s="23" t="inlineStr">
        <is>
          <t>Quite well</t>
        </is>
      </c>
      <c r="C372" s="24" t="n">
        <v>0.3549144496241401</v>
      </c>
      <c r="D372" s="24" t="n">
        <v>0.3725511738733711</v>
      </c>
      <c r="E372" s="24" t="n">
        <v>0.337033892520499</v>
      </c>
      <c r="G372" s="24" t="n">
        <v>0.3013331827689904</v>
      </c>
      <c r="H372" s="24" t="n">
        <v>0.3420345429848519</v>
      </c>
      <c r="I372" s="24" t="n">
        <v>0.3163154700962133</v>
      </c>
      <c r="J372" s="24" t="n">
        <v>0.3216761428770532</v>
      </c>
      <c r="K372" s="24" t="n">
        <v>0.3802368406312991</v>
      </c>
      <c r="L372" s="24" t="n">
        <v>0.441923473356208</v>
      </c>
      <c r="N372" s="24" t="n">
        <v>0.343979297526399</v>
      </c>
      <c r="O372" s="24" t="n">
        <v>0.3903817488341988</v>
      </c>
      <c r="P372" s="24" t="n">
        <v>0.379355017997527</v>
      </c>
      <c r="Q372" s="24" t="n">
        <v>0.3661690598007084</v>
      </c>
      <c r="R372" s="24" t="n">
        <v>0.340451401230274</v>
      </c>
      <c r="S372" s="24" t="n">
        <v>0.4187698394492631</v>
      </c>
      <c r="T372" s="24" t="n">
        <v>0.3432327627464673</v>
      </c>
      <c r="U372" s="24" t="n">
        <v>0.3362072802066561</v>
      </c>
      <c r="V372" s="24" t="n">
        <v>0.3001917274762793</v>
      </c>
      <c r="W372" s="24" t="n">
        <v>0.3746596648845897</v>
      </c>
      <c r="Y372" s="24" t="n">
        <v>0.3622495813953042</v>
      </c>
      <c r="Z372" s="24" t="n">
        <v>0.4014992404391738</v>
      </c>
      <c r="AA372" s="24" t="n">
        <v>0.34770321525644</v>
      </c>
      <c r="AB372" s="24" t="n">
        <v>0.3049833806888541</v>
      </c>
      <c r="AD372" s="24" t="n">
        <v>0.3708704268040733</v>
      </c>
      <c r="AE372" s="24" t="n">
        <v>0.3921980938937769</v>
      </c>
      <c r="AF372" s="24" t="n">
        <v>0.3590727027305072</v>
      </c>
      <c r="AG372" s="24" t="n">
        <v>0.4202331982065169</v>
      </c>
      <c r="AH372" s="24" t="n">
        <v>0.2764502689832163</v>
      </c>
      <c r="AI372" s="24" t="n">
        <v>0.4068682979047292</v>
      </c>
      <c r="AJ372" s="24" t="n">
        <v>0.3121722869725578</v>
      </c>
      <c r="AL372" s="24" t="n">
        <v>0.3675672077128263</v>
      </c>
      <c r="AM372" s="24" t="n">
        <v>0.4020452426382479</v>
      </c>
      <c r="AN372" s="24" t="n">
        <v>0.3906178846186601</v>
      </c>
      <c r="AO372" s="24" t="n">
        <v>0.3353472603963091</v>
      </c>
      <c r="AP372" s="24" t="n">
        <v>0.3401758073941774</v>
      </c>
      <c r="AQ372" s="24" t="n">
        <v>0.3012608293277588</v>
      </c>
      <c r="AR372" s="24" t="n">
        <v>0.3535852493283208</v>
      </c>
      <c r="AS372" s="24" t="n">
        <v>0.2413925239002128</v>
      </c>
      <c r="AU372" s="24" t="n">
        <v>0.4393503976723386</v>
      </c>
      <c r="AV372" s="24" t="n">
        <v>0.3170024182947357</v>
      </c>
      <c r="AW372" s="24" t="n">
        <v>0.3463736510582011</v>
      </c>
      <c r="AX372" s="24" t="n">
        <v>0.3282826828386292</v>
      </c>
    </row>
    <row r="373">
      <c r="B373" s="23" t="inlineStr">
        <is>
          <t>Neither well nor badly</t>
        </is>
      </c>
      <c r="C373" s="24" t="n">
        <v>0.2298473298018275</v>
      </c>
      <c r="D373" s="24" t="n">
        <v>0.2138275314210256</v>
      </c>
      <c r="E373" s="24" t="n">
        <v>0.2453059463137223</v>
      </c>
      <c r="G373" s="24" t="n">
        <v>0.2612955432730332</v>
      </c>
      <c r="H373" s="24" t="n">
        <v>0.2046213070008042</v>
      </c>
      <c r="I373" s="24" t="n">
        <v>0.2324517091437313</v>
      </c>
      <c r="J373" s="24" t="n">
        <v>0.2185977364853217</v>
      </c>
      <c r="K373" s="24" t="n">
        <v>0.2369252134319301</v>
      </c>
      <c r="L373" s="24" t="n">
        <v>0.2318832425890581</v>
      </c>
      <c r="N373" s="24" t="n">
        <v>0.158446814487442</v>
      </c>
      <c r="O373" s="24" t="n">
        <v>0.2302282766485773</v>
      </c>
      <c r="P373" s="24" t="n">
        <v>0.2368450665560256</v>
      </c>
      <c r="Q373" s="24" t="n">
        <v>0.2396740640320891</v>
      </c>
      <c r="R373" s="24" t="n">
        <v>0.2035406016105128</v>
      </c>
      <c r="S373" s="24" t="n">
        <v>0.194964948444847</v>
      </c>
      <c r="T373" s="24" t="n">
        <v>0.2675649992585704</v>
      </c>
      <c r="U373" s="24" t="n">
        <v>0.219905157594206</v>
      </c>
      <c r="V373" s="24" t="n">
        <v>0.2694166226299981</v>
      </c>
      <c r="W373" s="24" t="n">
        <v>0.2276988126185035</v>
      </c>
      <c r="Y373" s="24" t="n">
        <v>0.2090193278175481</v>
      </c>
      <c r="Z373" s="24" t="n">
        <v>0.1940926423533435</v>
      </c>
      <c r="AA373" s="24" t="n">
        <v>0.2513599632631723</v>
      </c>
      <c r="AB373" s="24" t="n">
        <v>0.2705238200703922</v>
      </c>
      <c r="AD373" s="24" t="n">
        <v>0.2284496263808737</v>
      </c>
      <c r="AE373" s="24" t="n">
        <v>0.2127174795012199</v>
      </c>
      <c r="AF373" s="24" t="n">
        <v>0.2032677614724502</v>
      </c>
      <c r="AG373" s="24" t="n">
        <v>0.1935940204142065</v>
      </c>
      <c r="AH373" s="24" t="n">
        <v>0.2520274559277293</v>
      </c>
      <c r="AI373" s="24" t="n">
        <v>0.2469275720277829</v>
      </c>
      <c r="AJ373" s="24" t="n">
        <v>0.2607783594489005</v>
      </c>
      <c r="AL373" s="24" t="n">
        <v>0.229821344018782</v>
      </c>
      <c r="AM373" s="24" t="n">
        <v>0.2006140904271013</v>
      </c>
      <c r="AN373" s="24" t="n">
        <v>0.2173583702448019</v>
      </c>
      <c r="AO373" s="24" t="n">
        <v>0.2437924554442757</v>
      </c>
      <c r="AP373" s="24" t="n">
        <v>0.2376936390019909</v>
      </c>
      <c r="AQ373" s="24" t="n">
        <v>0.2590981312643701</v>
      </c>
      <c r="AR373" s="24" t="n">
        <v>0.2361115827309605</v>
      </c>
      <c r="AS373" s="24" t="n">
        <v>0.2537709158354294</v>
      </c>
      <c r="AU373" s="24" t="n">
        <v>0.1848835946344171</v>
      </c>
      <c r="AV373" s="24" t="n">
        <v>0.2453315996907192</v>
      </c>
      <c r="AW373" s="24" t="n">
        <v>0.206486732019619</v>
      </c>
      <c r="AX373" s="24" t="n">
        <v>0.3097601704664346</v>
      </c>
    </row>
    <row r="374">
      <c r="B374" s="23" t="inlineStr">
        <is>
          <t>Quite badly</t>
        </is>
      </c>
      <c r="C374" s="24" t="n">
        <v>0.196652745557626</v>
      </c>
      <c r="D374" s="24" t="n">
        <v>0.1687358278786162</v>
      </c>
      <c r="E374" s="24" t="n">
        <v>0.2241455330927882</v>
      </c>
      <c r="G374" s="24" t="n">
        <v>0.2243875973390115</v>
      </c>
      <c r="H374" s="24" t="n">
        <v>0.1769012335279063</v>
      </c>
      <c r="I374" s="24" t="n">
        <v>0.1904862685920026</v>
      </c>
      <c r="J374" s="24" t="n">
        <v>0.2612574224682006</v>
      </c>
      <c r="K374" s="24" t="n">
        <v>0.1844635708567341</v>
      </c>
      <c r="L374" s="24" t="n">
        <v>0.1551634846166504</v>
      </c>
      <c r="N374" s="24" t="n">
        <v>0.2386231249587959</v>
      </c>
      <c r="O374" s="24" t="n">
        <v>0.1928274712821987</v>
      </c>
      <c r="P374" s="24" t="n">
        <v>0.1784549889319616</v>
      </c>
      <c r="Q374" s="24" t="n">
        <v>0.2335109648473646</v>
      </c>
      <c r="R374" s="24" t="n">
        <v>0.1717240751509871</v>
      </c>
      <c r="S374" s="24" t="n">
        <v>0.1649677412021313</v>
      </c>
      <c r="T374" s="24" t="n">
        <v>0.1867279090908035</v>
      </c>
      <c r="U374" s="24" t="n">
        <v>0.2001300976325282</v>
      </c>
      <c r="V374" s="24" t="n">
        <v>0.2149727276428856</v>
      </c>
      <c r="W374" s="24" t="n">
        <v>0.1932876452554963</v>
      </c>
      <c r="Y374" s="24" t="n">
        <v>0.1716674588723616</v>
      </c>
      <c r="Z374" s="24" t="n">
        <v>0.2023127401030421</v>
      </c>
      <c r="AA374" s="24" t="n">
        <v>0.2014972359724623</v>
      </c>
      <c r="AB374" s="24" t="n">
        <v>0.2134986292745138</v>
      </c>
      <c r="AD374" s="24" t="n">
        <v>0.1758517255947452</v>
      </c>
      <c r="AE374" s="24" t="n">
        <v>0.169025921342187</v>
      </c>
      <c r="AF374" s="24" t="n">
        <v>0.204598403391964</v>
      </c>
      <c r="AG374" s="24" t="n">
        <v>0.2506161034549259</v>
      </c>
      <c r="AH374" s="24" t="n">
        <v>0.208044186387546</v>
      </c>
      <c r="AI374" s="24" t="n">
        <v>0.1739309657465133</v>
      </c>
      <c r="AJ374" s="24" t="n">
        <v>0.2334053187060609</v>
      </c>
      <c r="AL374" s="24" t="n">
        <v>0.1495705517916388</v>
      </c>
      <c r="AM374" s="24" t="n">
        <v>0.1330316908477009</v>
      </c>
      <c r="AN374" s="24" t="n">
        <v>0.2221381257618052</v>
      </c>
      <c r="AO374" s="24" t="n">
        <v>0.2883010233670326</v>
      </c>
      <c r="AP374" s="24" t="n">
        <v>0.1896838854959537</v>
      </c>
      <c r="AQ374" s="24" t="n">
        <v>0.2376089886675414</v>
      </c>
      <c r="AR374" s="24" t="n">
        <v>0.215604384169562</v>
      </c>
      <c r="AS374" s="24" t="n">
        <v>0.3028499734819691</v>
      </c>
      <c r="AU374" s="24" t="n">
        <v>0.205765890957384</v>
      </c>
      <c r="AV374" s="24" t="n">
        <v>0.2067539009669606</v>
      </c>
      <c r="AW374" s="24" t="n">
        <v>0.2043409684434642</v>
      </c>
      <c r="AX374" s="24" t="n">
        <v>0.1527171350792728</v>
      </c>
    </row>
    <row r="375">
      <c r="B375" s="23" t="inlineStr">
        <is>
          <t>Very badly</t>
        </is>
      </c>
      <c r="C375" s="24" t="n">
        <v>0.07641508768889424</v>
      </c>
      <c r="D375" s="24" t="n">
        <v>0.0700901456588125</v>
      </c>
      <c r="E375" s="24" t="n">
        <v>0.08283168297021309</v>
      </c>
      <c r="G375" s="24" t="n">
        <v>0.09562851829262427</v>
      </c>
      <c r="H375" s="24" t="n">
        <v>0.06138424849533758</v>
      </c>
      <c r="I375" s="24" t="n">
        <v>0.09814428374273536</v>
      </c>
      <c r="J375" s="24" t="n">
        <v>0.09219426904838453</v>
      </c>
      <c r="K375" s="24" t="n">
        <v>0.08539146690566528</v>
      </c>
      <c r="L375" s="24" t="n">
        <v>0.03953957517711588</v>
      </c>
      <c r="N375" s="24" t="n">
        <v>0.121616712347713</v>
      </c>
      <c r="O375" s="24" t="n">
        <v>0.03701138394670649</v>
      </c>
      <c r="P375" s="24" t="n">
        <v>0.06582682130459371</v>
      </c>
      <c r="Q375" s="24" t="n">
        <v>0.05039773020118061</v>
      </c>
      <c r="R375" s="24" t="n">
        <v>0.1296903792204301</v>
      </c>
      <c r="S375" s="24" t="n">
        <v>0.09160432285043059</v>
      </c>
      <c r="T375" s="24" t="n">
        <v>0.05773058614174915</v>
      </c>
      <c r="U375" s="24" t="n">
        <v>0.07354614479145551</v>
      </c>
      <c r="V375" s="24" t="n">
        <v>0.08202713920823433</v>
      </c>
      <c r="W375" s="24" t="n">
        <v>0.06164157517744455</v>
      </c>
      <c r="Y375" s="24" t="n">
        <v>0.09129365601548768</v>
      </c>
      <c r="Z375" s="24" t="n">
        <v>0.05815539308436269</v>
      </c>
      <c r="AA375" s="24" t="n">
        <v>0.07783566937680797</v>
      </c>
      <c r="AB375" s="24" t="n">
        <v>0.07804968501031298</v>
      </c>
      <c r="AD375" s="24" t="n">
        <v>0.05255210745644736</v>
      </c>
      <c r="AE375" s="24" t="n">
        <v>0.06795405147438495</v>
      </c>
      <c r="AF375" s="24" t="n">
        <v>0.08687893148257328</v>
      </c>
      <c r="AG375" s="24" t="n">
        <v>0.06483225438408798</v>
      </c>
      <c r="AH375" s="24" t="n">
        <v>0.1344076831673729</v>
      </c>
      <c r="AI375" s="24" t="n">
        <v>0.02032349495760726</v>
      </c>
      <c r="AJ375" s="24" t="n">
        <v>0.07538004058060682</v>
      </c>
      <c r="AL375" s="24" t="n">
        <v>0.06249740734145116</v>
      </c>
      <c r="AM375" s="24" t="n">
        <v>0.04168321525276451</v>
      </c>
      <c r="AN375" s="24" t="n">
        <v>0.06541902249428534</v>
      </c>
      <c r="AO375" s="24" t="n">
        <v>0.0670736020934299</v>
      </c>
      <c r="AP375" s="24" t="n">
        <v>0.1081042386428961</v>
      </c>
      <c r="AQ375" s="24" t="n">
        <v>0.09132690758134525</v>
      </c>
      <c r="AR375" s="24" t="n">
        <v>0.06092257557643329</v>
      </c>
      <c r="AS375" s="24" t="n">
        <v>0.1680128530894436</v>
      </c>
      <c r="AU375" s="24" t="n">
        <v>0.07243767669681343</v>
      </c>
      <c r="AV375" s="24" t="n">
        <v>0.089814861199287</v>
      </c>
      <c r="AW375" s="24" t="n">
        <v>0.06193770874448151</v>
      </c>
      <c r="AX375" s="24" t="n">
        <v>0.08967967963481432</v>
      </c>
    </row>
    <row r="376">
      <c r="B376" s="23" t="inlineStr">
        <is>
          <t>Don’t know</t>
        </is>
      </c>
      <c r="C376" s="24" t="n">
        <v>0.007798003307812451</v>
      </c>
      <c r="D376" s="24" t="n">
        <v>0.007513341240910695</v>
      </c>
      <c r="E376" s="24" t="n">
        <v>0.008099877134663164</v>
      </c>
      <c r="G376" s="24" t="n">
        <v>0.0105327040680638</v>
      </c>
      <c r="H376" s="24" t="n">
        <v>0.009471929047972298</v>
      </c>
      <c r="I376" s="24" t="n">
        <v>0.009198780961499694</v>
      </c>
      <c r="J376" s="24" t="n">
        <v>0.003832341131706987</v>
      </c>
      <c r="K376" s="24" t="n">
        <v>0.01022666158646553</v>
      </c>
      <c r="L376" s="24" t="n">
        <v>0.005088742017129956</v>
      </c>
      <c r="N376" s="24" t="n">
        <v>0</v>
      </c>
      <c r="O376" s="24" t="n">
        <v>0</v>
      </c>
      <c r="P376" s="24" t="n">
        <v>0.003803809630693812</v>
      </c>
      <c r="Q376" s="24" t="n">
        <v>0</v>
      </c>
      <c r="R376" s="24" t="n">
        <v>0.008202094127207502</v>
      </c>
      <c r="S376" s="24" t="n">
        <v>0.004157929968508285</v>
      </c>
      <c r="T376" s="24" t="n">
        <v>0.009592942438568909</v>
      </c>
      <c r="U376" s="24" t="n">
        <v>0.009684010770743849</v>
      </c>
      <c r="V376" s="24" t="n">
        <v>0.0176868871877601</v>
      </c>
      <c r="W376" s="24" t="n">
        <v>0.01222481256407404</v>
      </c>
      <c r="Y376" s="24" t="n">
        <v>0.005556020081951675</v>
      </c>
      <c r="Z376" s="24" t="n">
        <v>0.015272597606847</v>
      </c>
      <c r="AA376" s="24" t="n">
        <v>0.00435758900263434</v>
      </c>
      <c r="AB376" s="24" t="n">
        <v>0.005488280897900956</v>
      </c>
      <c r="AD376" s="24" t="n">
        <v>0.005988454853207346</v>
      </c>
      <c r="AE376" s="24" t="n">
        <v>0.003480508969618551</v>
      </c>
      <c r="AF376" s="24" t="n">
        <v>0.00629136757230467</v>
      </c>
      <c r="AG376" s="24" t="n">
        <v>0</v>
      </c>
      <c r="AH376" s="24" t="n">
        <v>0.003689390409514716</v>
      </c>
      <c r="AI376" s="24" t="n">
        <v>0.0767251299470295</v>
      </c>
      <c r="AJ376" s="24" t="n">
        <v>0.0143952554048158</v>
      </c>
      <c r="AL376" s="24" t="n">
        <v>0</v>
      </c>
      <c r="AM376" s="24" t="n">
        <v>0.01031700475165313</v>
      </c>
      <c r="AN376" s="24" t="n">
        <v>0.005932834246849272</v>
      </c>
      <c r="AO376" s="24" t="n">
        <v>0</v>
      </c>
      <c r="AP376" s="24" t="n">
        <v>0.002346365878552935</v>
      </c>
      <c r="AQ376" s="24" t="n">
        <v>0.01301071869430239</v>
      </c>
      <c r="AR376" s="24" t="n">
        <v>0.04030203786505265</v>
      </c>
      <c r="AS376" s="24" t="n">
        <v>0</v>
      </c>
      <c r="AU376" s="24" t="n">
        <v>0.004770249324628826</v>
      </c>
      <c r="AV376" s="24" t="n">
        <v>0.007531894822095354</v>
      </c>
      <c r="AW376" s="24" t="n">
        <v>0.005777046393998083</v>
      </c>
      <c r="AX376" s="24" t="n">
        <v>0.01624567106069636</v>
      </c>
    </row>
    <row r="378">
      <c r="B378" s="20" t="inlineStr">
        <is>
          <t>Overall, how well or badly do you think the probation service supports people leaving prisons?</t>
        </is>
      </c>
    </row>
    <row r="379">
      <c r="B379" s="21" t="inlineStr">
        <is>
          <t>BASE: All Respondents</t>
        </is>
      </c>
    </row>
    <row r="380">
      <c r="B380" s="16" t="inlineStr">
        <is>
          <t>Unweighted</t>
        </is>
      </c>
      <c r="C380" s="22" t="n">
        <v>1999</v>
      </c>
      <c r="D380" s="22" t="n">
        <v>936</v>
      </c>
      <c r="E380" s="22" t="n">
        <v>1056</v>
      </c>
      <c r="G380" s="22" t="n">
        <v>282</v>
      </c>
      <c r="H380" s="22" t="n">
        <v>355</v>
      </c>
      <c r="I380" s="22" t="n">
        <v>333</v>
      </c>
      <c r="J380" s="22" t="n">
        <v>313</v>
      </c>
      <c r="K380" s="22" t="n">
        <v>283</v>
      </c>
      <c r="L380" s="22" t="n">
        <v>433</v>
      </c>
      <c r="N380" s="22" t="n">
        <v>103</v>
      </c>
      <c r="O380" s="22" t="n">
        <v>103</v>
      </c>
      <c r="P380" s="22" t="n">
        <v>259</v>
      </c>
      <c r="Q380" s="22" t="n">
        <v>192</v>
      </c>
      <c r="R380" s="22" t="n">
        <v>162</v>
      </c>
      <c r="S380" s="22" t="n">
        <v>220</v>
      </c>
      <c r="T380" s="22" t="n">
        <v>220</v>
      </c>
      <c r="U380" s="22" t="n">
        <v>302</v>
      </c>
      <c r="V380" s="22" t="n">
        <v>270</v>
      </c>
      <c r="W380" s="22" t="n">
        <v>168</v>
      </c>
      <c r="Y380" s="22" t="n">
        <v>568</v>
      </c>
      <c r="Z380" s="22" t="n">
        <v>481</v>
      </c>
      <c r="AA380" s="22" t="n">
        <v>459</v>
      </c>
      <c r="AB380" s="22" t="n">
        <v>474</v>
      </c>
      <c r="AD380" s="22" t="n">
        <v>355</v>
      </c>
      <c r="AE380" s="22" t="n">
        <v>640</v>
      </c>
      <c r="AF380" s="22" t="n">
        <v>155</v>
      </c>
      <c r="AG380" s="22" t="n">
        <v>118</v>
      </c>
      <c r="AH380" s="22" t="n">
        <v>274</v>
      </c>
      <c r="AI380" s="22" t="n">
        <v>42</v>
      </c>
      <c r="AJ380" s="22" t="n">
        <v>415</v>
      </c>
      <c r="AL380" s="22" t="n">
        <v>299</v>
      </c>
      <c r="AM380" s="22" t="n">
        <v>422</v>
      </c>
      <c r="AN380" s="22" t="n">
        <v>182</v>
      </c>
      <c r="AO380" s="22" t="n">
        <v>220</v>
      </c>
      <c r="AP380" s="22" t="n">
        <v>458</v>
      </c>
      <c r="AQ380" s="22" t="n">
        <v>159</v>
      </c>
      <c r="AR380" s="22" t="n">
        <v>174</v>
      </c>
      <c r="AS380" s="22" t="n">
        <v>85</v>
      </c>
      <c r="AU380" s="22" t="n">
        <v>423</v>
      </c>
      <c r="AV380" s="22" t="n">
        <v>543</v>
      </c>
      <c r="AW380" s="22" t="n">
        <v>701</v>
      </c>
      <c r="AX380" s="22" t="n">
        <v>332</v>
      </c>
    </row>
    <row r="381">
      <c r="B381" s="18" t="inlineStr">
        <is>
          <t>Weighted</t>
        </is>
      </c>
      <c r="C381" s="22" t="n">
        <v>1999</v>
      </c>
      <c r="D381" s="22" t="n">
        <v>987</v>
      </c>
      <c r="E381" s="22" t="n">
        <v>1009</v>
      </c>
      <c r="G381" s="22" t="n">
        <v>277</v>
      </c>
      <c r="H381" s="22" t="n">
        <v>341</v>
      </c>
      <c r="I381" s="22" t="n">
        <v>340</v>
      </c>
      <c r="J381" s="22" t="n">
        <v>341</v>
      </c>
      <c r="K381" s="22" t="n">
        <v>282</v>
      </c>
      <c r="L381" s="22" t="n">
        <v>420</v>
      </c>
      <c r="N381" s="22" t="n">
        <v>114</v>
      </c>
      <c r="O381" s="22" t="n">
        <v>91</v>
      </c>
      <c r="P381" s="22" t="n">
        <v>250</v>
      </c>
      <c r="Q381" s="22" t="n">
        <v>182</v>
      </c>
      <c r="R381" s="22" t="n">
        <v>159</v>
      </c>
      <c r="S381" s="22" t="n">
        <v>205</v>
      </c>
      <c r="T381" s="22" t="n">
        <v>205</v>
      </c>
      <c r="U381" s="22" t="n">
        <v>317</v>
      </c>
      <c r="V381" s="22" t="n">
        <v>295</v>
      </c>
      <c r="W381" s="22" t="n">
        <v>182</v>
      </c>
      <c r="Y381" s="22" t="n">
        <v>540</v>
      </c>
      <c r="Z381" s="22" t="n">
        <v>519</v>
      </c>
      <c r="AA381" s="22" t="n">
        <v>440</v>
      </c>
      <c r="AB381" s="22" t="n">
        <v>500</v>
      </c>
      <c r="AD381" s="22" t="n">
        <v>350</v>
      </c>
      <c r="AE381" s="22" t="n">
        <v>639</v>
      </c>
      <c r="AF381" s="22" t="n">
        <v>159</v>
      </c>
      <c r="AG381" s="22" t="n">
        <v>114</v>
      </c>
      <c r="AH381" s="22" t="n">
        <v>280</v>
      </c>
      <c r="AI381" s="22" t="n">
        <v>42</v>
      </c>
      <c r="AJ381" s="22" t="n">
        <v>416</v>
      </c>
      <c r="AL381" s="22" t="n">
        <v>296</v>
      </c>
      <c r="AM381" s="22" t="n">
        <v>417</v>
      </c>
      <c r="AN381" s="22" t="n">
        <v>184</v>
      </c>
      <c r="AO381" s="22" t="n">
        <v>215</v>
      </c>
      <c r="AP381" s="22" t="n">
        <v>465</v>
      </c>
      <c r="AQ381" s="22" t="n">
        <v>157</v>
      </c>
      <c r="AR381" s="22" t="n">
        <v>175</v>
      </c>
      <c r="AS381" s="22" t="n">
        <v>90</v>
      </c>
      <c r="AU381" s="22" t="n">
        <v>421</v>
      </c>
      <c r="AV381" s="22" t="n">
        <v>546</v>
      </c>
      <c r="AW381" s="22" t="n">
        <v>697</v>
      </c>
      <c r="AX381" s="22" t="n">
        <v>335</v>
      </c>
    </row>
    <row r="382">
      <c r="B382" s="23" t="inlineStr">
        <is>
          <t>Very badly</t>
        </is>
      </c>
      <c r="C382" s="24" t="n">
        <v>0.06740470004855618</v>
      </c>
      <c r="D382" s="24" t="n">
        <v>0.08081046787436758</v>
      </c>
      <c r="E382" s="24" t="n">
        <v>0.05402062925845926</v>
      </c>
      <c r="G382" s="24" t="n">
        <v>0.06580199659354233</v>
      </c>
      <c r="H382" s="24" t="n">
        <v>0.04673859366184592</v>
      </c>
      <c r="I382" s="24" t="n">
        <v>0.06379727776634353</v>
      </c>
      <c r="J382" s="24" t="n">
        <v>0.07706769064893376</v>
      </c>
      <c r="K382" s="24" t="n">
        <v>0.08997220339148887</v>
      </c>
      <c r="L382" s="24" t="n">
        <v>0.06518007902783149</v>
      </c>
      <c r="N382" s="24" t="n">
        <v>0.09316445383498032</v>
      </c>
      <c r="O382" s="24" t="n">
        <v>0.09037976692841021</v>
      </c>
      <c r="P382" s="24" t="n">
        <v>0.05228182695956452</v>
      </c>
      <c r="Q382" s="24" t="n">
        <v>0.04914586980117568</v>
      </c>
      <c r="R382" s="24" t="n">
        <v>0.07538783523038871</v>
      </c>
      <c r="S382" s="24" t="n">
        <v>0.07259686230387519</v>
      </c>
      <c r="T382" s="24" t="n">
        <v>0.04032867247941112</v>
      </c>
      <c r="U382" s="24" t="n">
        <v>0.08099592397634851</v>
      </c>
      <c r="V382" s="24" t="n">
        <v>0.07400160651119496</v>
      </c>
      <c r="W382" s="24" t="n">
        <v>0.06208454385027876</v>
      </c>
      <c r="Y382" s="24" t="n">
        <v>0.08592604891113301</v>
      </c>
      <c r="Z382" s="24" t="n">
        <v>0.06149660904321556</v>
      </c>
      <c r="AA382" s="24" t="n">
        <v>0.04868194171867592</v>
      </c>
      <c r="AB382" s="24" t="n">
        <v>0.07001026907081144</v>
      </c>
      <c r="AD382" s="24" t="n">
        <v>0.06658645884228218</v>
      </c>
      <c r="AE382" s="24" t="n">
        <v>0.05381725056358703</v>
      </c>
      <c r="AF382" s="24" t="n">
        <v>0.09602643118146963</v>
      </c>
      <c r="AG382" s="24" t="n">
        <v>0.06016783923813647</v>
      </c>
      <c r="AH382" s="24" t="n">
        <v>0.1065727842716476</v>
      </c>
      <c r="AI382" s="24" t="n">
        <v>0.08636516258159044</v>
      </c>
      <c r="AJ382" s="24" t="n">
        <v>0.05173320181582301</v>
      </c>
      <c r="AL382" s="24" t="n">
        <v>0.07199842356490202</v>
      </c>
      <c r="AM382" s="24" t="n">
        <v>0.03823527607755366</v>
      </c>
      <c r="AN382" s="24" t="n">
        <v>0.05476352213488821</v>
      </c>
      <c r="AO382" s="24" t="n">
        <v>0.06810479403938413</v>
      </c>
      <c r="AP382" s="24" t="n">
        <v>0.09710996352466063</v>
      </c>
      <c r="AQ382" s="24" t="n">
        <v>0.07805304420485565</v>
      </c>
      <c r="AR382" s="24" t="n">
        <v>0.0601704760351738</v>
      </c>
      <c r="AS382" s="24" t="n">
        <v>0.05369315494100999</v>
      </c>
      <c r="AU382" s="24" t="n">
        <v>0.07371073767812698</v>
      </c>
      <c r="AV382" s="24" t="n">
        <v>0.08013678943412433</v>
      </c>
      <c r="AW382" s="24" t="n">
        <v>0.05697099974277897</v>
      </c>
      <c r="AX382" s="24" t="n">
        <v>0.06040785786528795</v>
      </c>
    </row>
    <row r="383">
      <c r="B383" s="23" t="inlineStr">
        <is>
          <t>Quite badly</t>
        </is>
      </c>
      <c r="C383" s="24" t="n">
        <v>0.2656819237839865</v>
      </c>
      <c r="D383" s="24" t="n">
        <v>0.2649962597324413</v>
      </c>
      <c r="E383" s="24" t="n">
        <v>0.2667002087524894</v>
      </c>
      <c r="G383" s="24" t="n">
        <v>0.2368527829955122</v>
      </c>
      <c r="H383" s="24" t="n">
        <v>0.2546103437953087</v>
      </c>
      <c r="I383" s="24" t="n">
        <v>0.2763732733671759</v>
      </c>
      <c r="J383" s="24" t="n">
        <v>0.2408270146996295</v>
      </c>
      <c r="K383" s="24" t="n">
        <v>0.2612742867276725</v>
      </c>
      <c r="L383" s="24" t="n">
        <v>0.3081600763723285</v>
      </c>
      <c r="N383" s="24" t="n">
        <v>0.1863218507030978</v>
      </c>
      <c r="O383" s="24" t="n">
        <v>0.1955138960654643</v>
      </c>
      <c r="P383" s="24" t="n">
        <v>0.3166651633634636</v>
      </c>
      <c r="Q383" s="24" t="n">
        <v>0.2756949899140143</v>
      </c>
      <c r="R383" s="24" t="n">
        <v>0.2942187799518707</v>
      </c>
      <c r="S383" s="24" t="n">
        <v>0.235206188873516</v>
      </c>
      <c r="T383" s="24" t="n">
        <v>0.2785382307289926</v>
      </c>
      <c r="U383" s="24" t="n">
        <v>0.2605161025556009</v>
      </c>
      <c r="V383" s="24" t="n">
        <v>0.2587903583957684</v>
      </c>
      <c r="W383" s="24" t="n">
        <v>0.2853097596212696</v>
      </c>
      <c r="Y383" s="24" t="n">
        <v>0.240698573624661</v>
      </c>
      <c r="Z383" s="24" t="n">
        <v>0.2826414663318357</v>
      </c>
      <c r="AA383" s="24" t="n">
        <v>0.2842192804008244</v>
      </c>
      <c r="AB383" s="24" t="n">
        <v>0.2587470629685734</v>
      </c>
      <c r="AD383" s="24" t="n">
        <v>0.3016583323087789</v>
      </c>
      <c r="AE383" s="24" t="n">
        <v>0.2706042842741778</v>
      </c>
      <c r="AF383" s="24" t="n">
        <v>0.2909345871300692</v>
      </c>
      <c r="AG383" s="24" t="n">
        <v>0.3413927383249223</v>
      </c>
      <c r="AH383" s="24" t="n">
        <v>0.2441118069894005</v>
      </c>
      <c r="AI383" s="24" t="n">
        <v>0.2382454554344581</v>
      </c>
      <c r="AJ383" s="24" t="n">
        <v>0.2147339798761243</v>
      </c>
      <c r="AL383" s="24" t="n">
        <v>0.2589999594372454</v>
      </c>
      <c r="AM383" s="24" t="n">
        <v>0.2284539661984329</v>
      </c>
      <c r="AN383" s="24" t="n">
        <v>0.3158633801793496</v>
      </c>
      <c r="AO383" s="24" t="n">
        <v>0.3783083814817049</v>
      </c>
      <c r="AP383" s="24" t="n">
        <v>0.2824936781445696</v>
      </c>
      <c r="AQ383" s="24" t="n">
        <v>0.1881331443028236</v>
      </c>
      <c r="AR383" s="24" t="n">
        <v>0.2288950728668087</v>
      </c>
      <c r="AS383" s="24" t="n">
        <v>0.2092840393990438</v>
      </c>
      <c r="AU383" s="24" t="n">
        <v>0.3049351665680993</v>
      </c>
      <c r="AV383" s="24" t="n">
        <v>0.2457142911828062</v>
      </c>
      <c r="AW383" s="24" t="n">
        <v>0.2872157823861504</v>
      </c>
      <c r="AX383" s="24" t="n">
        <v>0.2040669174751212</v>
      </c>
    </row>
    <row r="384">
      <c r="B384" s="23" t="inlineStr">
        <is>
          <t>Neither well nor badly</t>
        </is>
      </c>
      <c r="C384" s="24" t="n">
        <v>0.289869578445312</v>
      </c>
      <c r="D384" s="24" t="n">
        <v>0.2908425909660111</v>
      </c>
      <c r="E384" s="24" t="n">
        <v>0.2893860145659253</v>
      </c>
      <c r="G384" s="24" t="n">
        <v>0.2837107226582631</v>
      </c>
      <c r="H384" s="24" t="n">
        <v>0.2739320397433358</v>
      </c>
      <c r="I384" s="24" t="n">
        <v>0.2996820851809144</v>
      </c>
      <c r="J384" s="24" t="n">
        <v>0.3362014994104488</v>
      </c>
      <c r="K384" s="24" t="n">
        <v>0.2716012185039761</v>
      </c>
      <c r="L384" s="24" t="n">
        <v>0.2736012493613816</v>
      </c>
      <c r="N384" s="24" t="n">
        <v>0.3110470932984626</v>
      </c>
      <c r="O384" s="24" t="n">
        <v>0.2788754455289402</v>
      </c>
      <c r="P384" s="24" t="n">
        <v>0.2415923591778371</v>
      </c>
      <c r="Q384" s="24" t="n">
        <v>0.2659609280928227</v>
      </c>
      <c r="R384" s="24" t="n">
        <v>0.2864538499774007</v>
      </c>
      <c r="S384" s="24" t="n">
        <v>0.3337460696457063</v>
      </c>
      <c r="T384" s="24" t="n">
        <v>0.2589555974404387</v>
      </c>
      <c r="U384" s="24" t="n">
        <v>0.316536667082314</v>
      </c>
      <c r="V384" s="24" t="n">
        <v>0.2761550445065181</v>
      </c>
      <c r="W384" s="24" t="n">
        <v>0.3366118369442573</v>
      </c>
      <c r="Y384" s="24" t="n">
        <v>0.2610400323150738</v>
      </c>
      <c r="Z384" s="24" t="n">
        <v>0.2549624685549614</v>
      </c>
      <c r="AA384" s="24" t="n">
        <v>0.3323263287473363</v>
      </c>
      <c r="AB384" s="24" t="n">
        <v>0.319877128066372</v>
      </c>
      <c r="AD384" s="24" t="n">
        <v>0.2669284010036423</v>
      </c>
      <c r="AE384" s="24" t="n">
        <v>0.3033662719902281</v>
      </c>
      <c r="AF384" s="24" t="n">
        <v>0.228111371484105</v>
      </c>
      <c r="AG384" s="24" t="n">
        <v>0.2252730552184334</v>
      </c>
      <c r="AH384" s="24" t="n">
        <v>0.3204284237839063</v>
      </c>
      <c r="AI384" s="24" t="n">
        <v>0.3344568746300354</v>
      </c>
      <c r="AJ384" s="24" t="n">
        <v>0.304633054603498</v>
      </c>
      <c r="AL384" s="24" t="n">
        <v>0.2925010113346797</v>
      </c>
      <c r="AM384" s="24" t="n">
        <v>0.3041198334575327</v>
      </c>
      <c r="AN384" s="24" t="n">
        <v>0.2836131559532761</v>
      </c>
      <c r="AO384" s="24" t="n">
        <v>0.2385674930230589</v>
      </c>
      <c r="AP384" s="24" t="n">
        <v>0.2920563952339681</v>
      </c>
      <c r="AQ384" s="24" t="n">
        <v>0.3276467041832682</v>
      </c>
      <c r="AR384" s="24" t="n">
        <v>0.2514832844897313</v>
      </c>
      <c r="AS384" s="24" t="n">
        <v>0.3476266055140855</v>
      </c>
      <c r="AU384" s="24" t="n">
        <v>0.2449493800114629</v>
      </c>
      <c r="AV384" s="24" t="n">
        <v>0.2720737537782368</v>
      </c>
      <c r="AW384" s="24" t="n">
        <v>0.2876205576201327</v>
      </c>
      <c r="AX384" s="24" t="n">
        <v>0.3800934387072892</v>
      </c>
    </row>
    <row r="385">
      <c r="B385" s="23" t="inlineStr">
        <is>
          <t>Quite well</t>
        </is>
      </c>
      <c r="C385" s="24" t="n">
        <v>0.1525888784216148</v>
      </c>
      <c r="D385" s="24" t="n">
        <v>0.150940556133478</v>
      </c>
      <c r="E385" s="24" t="n">
        <v>0.1546594220453862</v>
      </c>
      <c r="G385" s="24" t="n">
        <v>0.2056920344530327</v>
      </c>
      <c r="H385" s="24" t="n">
        <v>0.2418439195244713</v>
      </c>
      <c r="I385" s="24" t="n">
        <v>0.1666619204412003</v>
      </c>
      <c r="J385" s="24" t="n">
        <v>0.1316718121446057</v>
      </c>
      <c r="K385" s="24" t="n">
        <v>0.1281317833896375</v>
      </c>
      <c r="L385" s="24" t="n">
        <v>0.06705723694854847</v>
      </c>
      <c r="N385" s="24" t="n">
        <v>0.2096924741991775</v>
      </c>
      <c r="O385" s="24" t="n">
        <v>0.1930423071468284</v>
      </c>
      <c r="P385" s="24" t="n">
        <v>0.1692074247447476</v>
      </c>
      <c r="Q385" s="24" t="n">
        <v>0.1043712860934352</v>
      </c>
      <c r="R385" s="24" t="n">
        <v>0.1326382899826278</v>
      </c>
      <c r="S385" s="24" t="n">
        <v>0.1162390460333195</v>
      </c>
      <c r="T385" s="24" t="n">
        <v>0.1854643132520528</v>
      </c>
      <c r="U385" s="24" t="n">
        <v>0.159749462437361</v>
      </c>
      <c r="V385" s="24" t="n">
        <v>0.1441605350511773</v>
      </c>
      <c r="W385" s="24" t="n">
        <v>0.1446147787258082</v>
      </c>
      <c r="Y385" s="24" t="n">
        <v>0.1785841918711658</v>
      </c>
      <c r="Z385" s="24" t="n">
        <v>0.1275848926883022</v>
      </c>
      <c r="AA385" s="24" t="n">
        <v>0.1481291617873311</v>
      </c>
      <c r="AB385" s="24" t="n">
        <v>0.1543926277254477</v>
      </c>
      <c r="AD385" s="24" t="n">
        <v>0.1355530701876349</v>
      </c>
      <c r="AE385" s="24" t="n">
        <v>0.1923483645443193</v>
      </c>
      <c r="AF385" s="24" t="n">
        <v>0.1322642457295352</v>
      </c>
      <c r="AG385" s="24" t="n">
        <v>0.1226615674221234</v>
      </c>
      <c r="AH385" s="24" t="n">
        <v>0.1189856256050943</v>
      </c>
      <c r="AI385" s="24" t="n">
        <v>0.05227974626788373</v>
      </c>
      <c r="AJ385" s="24" t="n">
        <v>0.1546696674833725</v>
      </c>
      <c r="AL385" s="24" t="n">
        <v>0.1679048447380209</v>
      </c>
      <c r="AM385" s="24" t="n">
        <v>0.2177502333129202</v>
      </c>
      <c r="AN385" s="24" t="n">
        <v>0.1152476488653374</v>
      </c>
      <c r="AO385" s="24" t="n">
        <v>0.1596794566505121</v>
      </c>
      <c r="AP385" s="24" t="n">
        <v>0.1295991019095437</v>
      </c>
      <c r="AQ385" s="24" t="n">
        <v>0.1141321216880218</v>
      </c>
      <c r="AR385" s="24" t="n">
        <v>0.100699826078816</v>
      </c>
      <c r="AS385" s="24" t="n">
        <v>0.1465929840361755</v>
      </c>
      <c r="AU385" s="24" t="n">
        <v>0.1474057649483753</v>
      </c>
      <c r="AV385" s="24" t="n">
        <v>0.108235452635227</v>
      </c>
      <c r="AW385" s="24" t="n">
        <v>0.1799075446619168</v>
      </c>
      <c r="AX385" s="24" t="n">
        <v>0.1746254747010444</v>
      </c>
    </row>
    <row r="386">
      <c r="B386" s="23" t="inlineStr">
        <is>
          <t>Very well</t>
        </is>
      </c>
      <c r="C386" s="24" t="n">
        <v>0.05123160415612794</v>
      </c>
      <c r="D386" s="24" t="n">
        <v>0.06406541036044618</v>
      </c>
      <c r="E386" s="24" t="n">
        <v>0.03797250465844972</v>
      </c>
      <c r="G386" s="24" t="n">
        <v>0.06394599327307247</v>
      </c>
      <c r="H386" s="24" t="n">
        <v>0.09119630806477561</v>
      </c>
      <c r="I386" s="24" t="n">
        <v>0.05736739584260088</v>
      </c>
      <c r="J386" s="24" t="n">
        <v>0.0504454268471777</v>
      </c>
      <c r="K386" s="24" t="n">
        <v>0.03937168291468722</v>
      </c>
      <c r="L386" s="24" t="n">
        <v>0.01400864096809553</v>
      </c>
      <c r="N386" s="24" t="n">
        <v>0.02685730975210839</v>
      </c>
      <c r="O386" s="24" t="n">
        <v>0.02552140485983214</v>
      </c>
      <c r="P386" s="24" t="n">
        <v>0.07184393319257806</v>
      </c>
      <c r="Q386" s="24" t="n">
        <v>0.05642704103163156</v>
      </c>
      <c r="R386" s="24" t="n">
        <v>0.05099630667597936</v>
      </c>
      <c r="S386" s="24" t="n">
        <v>0.06486397997185404</v>
      </c>
      <c r="T386" s="24" t="n">
        <v>0.05702616232722753</v>
      </c>
      <c r="U386" s="24" t="n">
        <v>0.05969723727583741</v>
      </c>
      <c r="V386" s="24" t="n">
        <v>0.03936460533748076</v>
      </c>
      <c r="W386" s="24" t="n">
        <v>0.02865575532683757</v>
      </c>
      <c r="Y386" s="24" t="n">
        <v>0.05795014928955818</v>
      </c>
      <c r="Z386" s="24" t="n">
        <v>0.04350814558385885</v>
      </c>
      <c r="AA386" s="24" t="n">
        <v>0.04716287110517255</v>
      </c>
      <c r="AB386" s="24" t="n">
        <v>0.05557301049487937</v>
      </c>
      <c r="AD386" s="24" t="n">
        <v>0.0467424726700697</v>
      </c>
      <c r="AE386" s="24" t="n">
        <v>0.05773896476351184</v>
      </c>
      <c r="AF386" s="24" t="n">
        <v>0.03153542421272217</v>
      </c>
      <c r="AG386" s="24" t="n">
        <v>0.07004293238117845</v>
      </c>
      <c r="AH386" s="24" t="n">
        <v>0.05511633906530698</v>
      </c>
      <c r="AI386" s="24" t="n">
        <v>0.05660256250696186</v>
      </c>
      <c r="AJ386" s="24" t="n">
        <v>0.04420065277169743</v>
      </c>
      <c r="AL386" s="24" t="n">
        <v>0.04481278767355543</v>
      </c>
      <c r="AM386" s="24" t="n">
        <v>0.07193787436823637</v>
      </c>
      <c r="AN386" s="24" t="n">
        <v>0.04381697298979016</v>
      </c>
      <c r="AO386" s="24" t="n">
        <v>0.03416785772622719</v>
      </c>
      <c r="AP386" s="24" t="n">
        <v>0.04815062204441128</v>
      </c>
      <c r="AQ386" s="24" t="n">
        <v>0.04030546954578315</v>
      </c>
      <c r="AR386" s="24" t="n">
        <v>0.03534868194708737</v>
      </c>
      <c r="AS386" s="24" t="n">
        <v>0.09801719875329334</v>
      </c>
      <c r="AU386" s="24" t="n">
        <v>0.05571023041397933</v>
      </c>
      <c r="AV386" s="24" t="n">
        <v>0.0227236685928262</v>
      </c>
      <c r="AW386" s="24" t="n">
        <v>0.07699500218627792</v>
      </c>
      <c r="AX386" s="24" t="n">
        <v>0.03850155709923206</v>
      </c>
    </row>
    <row r="387">
      <c r="B387" s="23" t="inlineStr">
        <is>
          <t>Don’t know</t>
        </is>
      </c>
      <c r="C387" s="24" t="n">
        <v>0.1732233151444026</v>
      </c>
      <c r="D387" s="24" t="n">
        <v>0.148344714933256</v>
      </c>
      <c r="E387" s="24" t="n">
        <v>0.1972612207192903</v>
      </c>
      <c r="G387" s="24" t="n">
        <v>0.1439964700265774</v>
      </c>
      <c r="H387" s="24" t="n">
        <v>0.09167879521026283</v>
      </c>
      <c r="I387" s="24" t="n">
        <v>0.136118047401765</v>
      </c>
      <c r="J387" s="24" t="n">
        <v>0.1637865562492045</v>
      </c>
      <c r="K387" s="24" t="n">
        <v>0.2096488250725377</v>
      </c>
      <c r="L387" s="24" t="n">
        <v>0.2719927173218143</v>
      </c>
      <c r="N387" s="24" t="n">
        <v>0.1729168182121732</v>
      </c>
      <c r="O387" s="24" t="n">
        <v>0.2166671794705248</v>
      </c>
      <c r="P387" s="24" t="n">
        <v>0.1484092925618092</v>
      </c>
      <c r="Q387" s="24" t="n">
        <v>0.2483998850669205</v>
      </c>
      <c r="R387" s="24" t="n">
        <v>0.1603049381817328</v>
      </c>
      <c r="S387" s="24" t="n">
        <v>0.1773478531717289</v>
      </c>
      <c r="T387" s="24" t="n">
        <v>0.1796870237718773</v>
      </c>
      <c r="U387" s="24" t="n">
        <v>0.1225046066725382</v>
      </c>
      <c r="V387" s="24" t="n">
        <v>0.2075278501978605</v>
      </c>
      <c r="W387" s="24" t="n">
        <v>0.1427233255315484</v>
      </c>
      <c r="Y387" s="24" t="n">
        <v>0.1758010039884083</v>
      </c>
      <c r="Z387" s="24" t="n">
        <v>0.2298064177978263</v>
      </c>
      <c r="AA387" s="24" t="n">
        <v>0.1394804162406598</v>
      </c>
      <c r="AB387" s="24" t="n">
        <v>0.1413999016739162</v>
      </c>
      <c r="AD387" s="24" t="n">
        <v>0.1825312649875921</v>
      </c>
      <c r="AE387" s="24" t="n">
        <v>0.1221248638641759</v>
      </c>
      <c r="AF387" s="24" t="n">
        <v>0.2211279402620989</v>
      </c>
      <c r="AG387" s="24" t="n">
        <v>0.1804618674152058</v>
      </c>
      <c r="AH387" s="24" t="n">
        <v>0.1547850202846442</v>
      </c>
      <c r="AI387" s="24" t="n">
        <v>0.2320501985790706</v>
      </c>
      <c r="AJ387" s="24" t="n">
        <v>0.2300294434494849</v>
      </c>
      <c r="AL387" s="24" t="n">
        <v>0.1637829732515964</v>
      </c>
      <c r="AM387" s="24" t="n">
        <v>0.1395028165853241</v>
      </c>
      <c r="AN387" s="24" t="n">
        <v>0.1866953198773587</v>
      </c>
      <c r="AO387" s="24" t="n">
        <v>0.1211720170791128</v>
      </c>
      <c r="AP387" s="24" t="n">
        <v>0.1505902391428468</v>
      </c>
      <c r="AQ387" s="24" t="n">
        <v>0.2517295160752476</v>
      </c>
      <c r="AR387" s="24" t="n">
        <v>0.3234026585823829</v>
      </c>
      <c r="AS387" s="24" t="n">
        <v>0.1447860173563919</v>
      </c>
      <c r="AU387" s="24" t="n">
        <v>0.1732887203799562</v>
      </c>
      <c r="AV387" s="24" t="n">
        <v>0.2711160443767794</v>
      </c>
      <c r="AW387" s="24" t="n">
        <v>0.1112901134027432</v>
      </c>
      <c r="AX387" s="24" t="n">
        <v>0.1423047541520251</v>
      </c>
    </row>
    <row r="389">
      <c r="B389" s="20" t="inlineStr">
        <is>
          <t>Thinking about the probation service’s role overall, which of the following comes closest to your view?</t>
        </is>
      </c>
    </row>
    <row r="390">
      <c r="B390" s="21" t="inlineStr">
        <is>
          <t>BASE: All Respondents</t>
        </is>
      </c>
    </row>
    <row r="391">
      <c r="B391" s="16" t="inlineStr">
        <is>
          <t>Unweighted</t>
        </is>
      </c>
      <c r="C391" s="22" t="n">
        <v>1999</v>
      </c>
      <c r="D391" s="22" t="n">
        <v>936</v>
      </c>
      <c r="E391" s="22" t="n">
        <v>1056</v>
      </c>
      <c r="G391" s="22" t="n">
        <v>282</v>
      </c>
      <c r="H391" s="22" t="n">
        <v>355</v>
      </c>
      <c r="I391" s="22" t="n">
        <v>333</v>
      </c>
      <c r="J391" s="22" t="n">
        <v>313</v>
      </c>
      <c r="K391" s="22" t="n">
        <v>283</v>
      </c>
      <c r="L391" s="22" t="n">
        <v>433</v>
      </c>
      <c r="N391" s="22" t="n">
        <v>103</v>
      </c>
      <c r="O391" s="22" t="n">
        <v>103</v>
      </c>
      <c r="P391" s="22" t="n">
        <v>259</v>
      </c>
      <c r="Q391" s="22" t="n">
        <v>192</v>
      </c>
      <c r="R391" s="22" t="n">
        <v>162</v>
      </c>
      <c r="S391" s="22" t="n">
        <v>220</v>
      </c>
      <c r="T391" s="22" t="n">
        <v>220</v>
      </c>
      <c r="U391" s="22" t="n">
        <v>302</v>
      </c>
      <c r="V391" s="22" t="n">
        <v>270</v>
      </c>
      <c r="W391" s="22" t="n">
        <v>168</v>
      </c>
      <c r="Y391" s="22" t="n">
        <v>568</v>
      </c>
      <c r="Z391" s="22" t="n">
        <v>481</v>
      </c>
      <c r="AA391" s="22" t="n">
        <v>459</v>
      </c>
      <c r="AB391" s="22" t="n">
        <v>474</v>
      </c>
      <c r="AD391" s="22" t="n">
        <v>355</v>
      </c>
      <c r="AE391" s="22" t="n">
        <v>640</v>
      </c>
      <c r="AF391" s="22" t="n">
        <v>155</v>
      </c>
      <c r="AG391" s="22" t="n">
        <v>118</v>
      </c>
      <c r="AH391" s="22" t="n">
        <v>274</v>
      </c>
      <c r="AI391" s="22" t="n">
        <v>42</v>
      </c>
      <c r="AJ391" s="22" t="n">
        <v>415</v>
      </c>
      <c r="AL391" s="22" t="n">
        <v>299</v>
      </c>
      <c r="AM391" s="22" t="n">
        <v>422</v>
      </c>
      <c r="AN391" s="22" t="n">
        <v>182</v>
      </c>
      <c r="AO391" s="22" t="n">
        <v>220</v>
      </c>
      <c r="AP391" s="22" t="n">
        <v>458</v>
      </c>
      <c r="AQ391" s="22" t="n">
        <v>159</v>
      </c>
      <c r="AR391" s="22" t="n">
        <v>174</v>
      </c>
      <c r="AS391" s="22" t="n">
        <v>85</v>
      </c>
      <c r="AU391" s="22" t="n">
        <v>423</v>
      </c>
      <c r="AV391" s="22" t="n">
        <v>543</v>
      </c>
      <c r="AW391" s="22" t="n">
        <v>701</v>
      </c>
      <c r="AX391" s="22" t="n">
        <v>332</v>
      </c>
    </row>
    <row r="392">
      <c r="B392" s="18" t="inlineStr">
        <is>
          <t>Weighted</t>
        </is>
      </c>
      <c r="C392" s="22" t="n">
        <v>1999</v>
      </c>
      <c r="D392" s="22" t="n">
        <v>987</v>
      </c>
      <c r="E392" s="22" t="n">
        <v>1009</v>
      </c>
      <c r="G392" s="22" t="n">
        <v>277</v>
      </c>
      <c r="H392" s="22" t="n">
        <v>341</v>
      </c>
      <c r="I392" s="22" t="n">
        <v>340</v>
      </c>
      <c r="J392" s="22" t="n">
        <v>341</v>
      </c>
      <c r="K392" s="22" t="n">
        <v>282</v>
      </c>
      <c r="L392" s="22" t="n">
        <v>420</v>
      </c>
      <c r="N392" s="22" t="n">
        <v>114</v>
      </c>
      <c r="O392" s="22" t="n">
        <v>91</v>
      </c>
      <c r="P392" s="22" t="n">
        <v>250</v>
      </c>
      <c r="Q392" s="22" t="n">
        <v>182</v>
      </c>
      <c r="R392" s="22" t="n">
        <v>159</v>
      </c>
      <c r="S392" s="22" t="n">
        <v>205</v>
      </c>
      <c r="T392" s="22" t="n">
        <v>205</v>
      </c>
      <c r="U392" s="22" t="n">
        <v>317</v>
      </c>
      <c r="V392" s="22" t="n">
        <v>295</v>
      </c>
      <c r="W392" s="22" t="n">
        <v>182</v>
      </c>
      <c r="Y392" s="22" t="n">
        <v>540</v>
      </c>
      <c r="Z392" s="22" t="n">
        <v>519</v>
      </c>
      <c r="AA392" s="22" t="n">
        <v>440</v>
      </c>
      <c r="AB392" s="22" t="n">
        <v>500</v>
      </c>
      <c r="AD392" s="22" t="n">
        <v>350</v>
      </c>
      <c r="AE392" s="22" t="n">
        <v>639</v>
      </c>
      <c r="AF392" s="22" t="n">
        <v>159</v>
      </c>
      <c r="AG392" s="22" t="n">
        <v>114</v>
      </c>
      <c r="AH392" s="22" t="n">
        <v>280</v>
      </c>
      <c r="AI392" s="22" t="n">
        <v>42</v>
      </c>
      <c r="AJ392" s="22" t="n">
        <v>416</v>
      </c>
      <c r="AL392" s="22" t="n">
        <v>296</v>
      </c>
      <c r="AM392" s="22" t="n">
        <v>417</v>
      </c>
      <c r="AN392" s="22" t="n">
        <v>184</v>
      </c>
      <c r="AO392" s="22" t="n">
        <v>215</v>
      </c>
      <c r="AP392" s="22" t="n">
        <v>465</v>
      </c>
      <c r="AQ392" s="22" t="n">
        <v>157</v>
      </c>
      <c r="AR392" s="22" t="n">
        <v>175</v>
      </c>
      <c r="AS392" s="22" t="n">
        <v>90</v>
      </c>
      <c r="AU392" s="22" t="n">
        <v>421</v>
      </c>
      <c r="AV392" s="22" t="n">
        <v>546</v>
      </c>
      <c r="AW392" s="22" t="n">
        <v>697</v>
      </c>
      <c r="AX392" s="22" t="n">
        <v>335</v>
      </c>
    </row>
    <row r="393">
      <c r="B393" s="23" t="inlineStr">
        <is>
          <t>The probation service should focus more on monitoring and enforcement</t>
        </is>
      </c>
      <c r="C393" s="24" t="n">
        <v>0.2605206154982631</v>
      </c>
      <c r="D393" s="24" t="n">
        <v>0.2783576754683497</v>
      </c>
      <c r="E393" s="24" t="n">
        <v>0.2429840987189233</v>
      </c>
      <c r="G393" s="24" t="n">
        <v>0.2339802672717763</v>
      </c>
      <c r="H393" s="24" t="n">
        <v>0.3082043490917801</v>
      </c>
      <c r="I393" s="24" t="n">
        <v>0.2879190077285049</v>
      </c>
      <c r="J393" s="24" t="n">
        <v>0.2570777302323937</v>
      </c>
      <c r="K393" s="24" t="n">
        <v>0.2773280460128716</v>
      </c>
      <c r="L393" s="24" t="n">
        <v>0.2085989588514325</v>
      </c>
      <c r="N393" s="24" t="n">
        <v>0.2750933110496926</v>
      </c>
      <c r="O393" s="24" t="n">
        <v>0.2489692608993245</v>
      </c>
      <c r="P393" s="24" t="n">
        <v>0.272417726191538</v>
      </c>
      <c r="Q393" s="24" t="n">
        <v>0.281716451133371</v>
      </c>
      <c r="R393" s="24" t="n">
        <v>0.2124367398754391</v>
      </c>
      <c r="S393" s="24" t="n">
        <v>0.2801886284033617</v>
      </c>
      <c r="T393" s="24" t="n">
        <v>0.2770246316653676</v>
      </c>
      <c r="U393" s="24" t="n">
        <v>0.2613233478924362</v>
      </c>
      <c r="V393" s="24" t="n">
        <v>0.2125969335904409</v>
      </c>
      <c r="W393" s="24" t="n">
        <v>0.2974900570736164</v>
      </c>
      <c r="Y393" s="24" t="n">
        <v>0.2545301834091814</v>
      </c>
      <c r="Z393" s="24" t="n">
        <v>0.2519902503686278</v>
      </c>
      <c r="AA393" s="24" t="n">
        <v>0.3160681119817192</v>
      </c>
      <c r="AB393" s="24" t="n">
        <v>0.2269630042535911</v>
      </c>
      <c r="AD393" s="24" t="n">
        <v>0.3215476964922221</v>
      </c>
      <c r="AE393" s="24" t="n">
        <v>0.2183044895870874</v>
      </c>
      <c r="AF393" s="24" t="n">
        <v>0.2624218629375848</v>
      </c>
      <c r="AG393" s="24" t="n">
        <v>0.1992347071368555</v>
      </c>
      <c r="AH393" s="24" t="n">
        <v>0.3836828707793266</v>
      </c>
      <c r="AI393" s="24" t="n">
        <v>0.1205424672746082</v>
      </c>
      <c r="AJ393" s="24" t="n">
        <v>0.2215622263988351</v>
      </c>
      <c r="AL393" s="24" t="n">
        <v>0.2569973896673292</v>
      </c>
      <c r="AM393" s="24" t="n">
        <v>0.1942183929709495</v>
      </c>
      <c r="AN393" s="24" t="n">
        <v>0.2278381726207805</v>
      </c>
      <c r="AO393" s="24" t="n">
        <v>0.2017415479737462</v>
      </c>
      <c r="AP393" s="24" t="n">
        <v>0.3777070597814258</v>
      </c>
      <c r="AQ393" s="24" t="n">
        <v>0.2809213963099342</v>
      </c>
      <c r="AR393" s="24" t="n">
        <v>0.1955843851188964</v>
      </c>
      <c r="AS393" s="24" t="n">
        <v>0.2716780821391686</v>
      </c>
      <c r="AU393" s="24" t="n">
        <v>0.1158372637654508</v>
      </c>
      <c r="AV393" s="24" t="n">
        <v>0.3533734370436193</v>
      </c>
      <c r="AW393" s="24" t="n">
        <v>0.2774190075302389</v>
      </c>
      <c r="AX393" s="24" t="n">
        <v>0.2559556321683765</v>
      </c>
    </row>
    <row r="394">
      <c r="B394" s="23" t="inlineStr">
        <is>
          <t>The probation service should focus more on support and reintegration</t>
        </is>
      </c>
      <c r="C394" s="24" t="n">
        <v>0.2764907810127655</v>
      </c>
      <c r="D394" s="24" t="n">
        <v>0.3065717001414657</v>
      </c>
      <c r="E394" s="24" t="n">
        <v>0.2466345213358953</v>
      </c>
      <c r="G394" s="24" t="n">
        <v>0.3519114350773685</v>
      </c>
      <c r="H394" s="24" t="n">
        <v>0.3423655937748763</v>
      </c>
      <c r="I394" s="24" t="n">
        <v>0.3251553224862098</v>
      </c>
      <c r="J394" s="24" t="n">
        <v>0.2906241575134735</v>
      </c>
      <c r="K394" s="24" t="n">
        <v>0.1820569686375757</v>
      </c>
      <c r="L394" s="24" t="n">
        <v>0.1857809903302327</v>
      </c>
      <c r="N394" s="24" t="n">
        <v>0.2697819893111357</v>
      </c>
      <c r="O394" s="24" t="n">
        <v>0.3343976279655727</v>
      </c>
      <c r="P394" s="24" t="n">
        <v>0.2857773824722253</v>
      </c>
      <c r="Q394" s="24" t="n">
        <v>0.2115299586721826</v>
      </c>
      <c r="R394" s="24" t="n">
        <v>0.3525424766028633</v>
      </c>
      <c r="S394" s="24" t="n">
        <v>0.2575881969283055</v>
      </c>
      <c r="T394" s="24" t="n">
        <v>0.2439123855231747</v>
      </c>
      <c r="U394" s="24" t="n">
        <v>0.2999421119362292</v>
      </c>
      <c r="V394" s="24" t="n">
        <v>0.2975854962449257</v>
      </c>
      <c r="W394" s="24" t="n">
        <v>0.2201208282288804</v>
      </c>
      <c r="Y394" s="24" t="n">
        <v>0.2885117204722957</v>
      </c>
      <c r="Z394" s="24" t="n">
        <v>0.2585621272266254</v>
      </c>
      <c r="AA394" s="24" t="n">
        <v>0.2542598732085691</v>
      </c>
      <c r="AB394" s="24" t="n">
        <v>0.301681307894179</v>
      </c>
      <c r="AD394" s="24" t="n">
        <v>0.233349583031817</v>
      </c>
      <c r="AE394" s="24" t="n">
        <v>0.3305695038684215</v>
      </c>
      <c r="AF394" s="24" t="n">
        <v>0.2223932300456023</v>
      </c>
      <c r="AG394" s="24" t="n">
        <v>0.4010157832875947</v>
      </c>
      <c r="AH394" s="24" t="n">
        <v>0.2237867288607752</v>
      </c>
      <c r="AI394" s="24" t="n">
        <v>0.3168581124039738</v>
      </c>
      <c r="AJ394" s="24" t="n">
        <v>0.2474934217355432</v>
      </c>
      <c r="AL394" s="24" t="n">
        <v>0.2719466765994171</v>
      </c>
      <c r="AM394" s="24" t="n">
        <v>0.3472158646321308</v>
      </c>
      <c r="AN394" s="24" t="n">
        <v>0.3100189815436145</v>
      </c>
      <c r="AO394" s="24" t="n">
        <v>0.377293305444921</v>
      </c>
      <c r="AP394" s="24" t="n">
        <v>0.2029883884447088</v>
      </c>
      <c r="AQ394" s="24" t="n">
        <v>0.2364748708830575</v>
      </c>
      <c r="AR394" s="24" t="n">
        <v>0.2222010671796583</v>
      </c>
      <c r="AS394" s="24" t="n">
        <v>0.2101683280130199</v>
      </c>
      <c r="AU394" s="24" t="n">
        <v>0.4381216122212557</v>
      </c>
      <c r="AV394" s="24" t="n">
        <v>0.1276158167930465</v>
      </c>
      <c r="AW394" s="24" t="n">
        <v>0.2879701446042791</v>
      </c>
      <c r="AX394" s="24" t="n">
        <v>0.292077375264048</v>
      </c>
    </row>
    <row r="395">
      <c r="B395" s="23" t="inlineStr">
        <is>
          <t>Both should be given equal priority</t>
        </is>
      </c>
      <c r="C395" s="24" t="n">
        <v>0.4081744355899366</v>
      </c>
      <c r="D395" s="24" t="n">
        <v>0.3653329149146604</v>
      </c>
      <c r="E395" s="24" t="n">
        <v>0.4504367591029543</v>
      </c>
      <c r="G395" s="24" t="n">
        <v>0.3225429798471857</v>
      </c>
      <c r="H395" s="24" t="n">
        <v>0.2982894077669069</v>
      </c>
      <c r="I395" s="24" t="n">
        <v>0.3233448268661857</v>
      </c>
      <c r="J395" s="24" t="n">
        <v>0.4105225808937685</v>
      </c>
      <c r="K395" s="24" t="n">
        <v>0.491531901357078</v>
      </c>
      <c r="L395" s="24" t="n">
        <v>0.564715650566408</v>
      </c>
      <c r="N395" s="24" t="n">
        <v>0.3872451061267024</v>
      </c>
      <c r="O395" s="24" t="n">
        <v>0.363473683349175</v>
      </c>
      <c r="P395" s="24" t="n">
        <v>0.4021027171410751</v>
      </c>
      <c r="Q395" s="24" t="n">
        <v>0.4258660482547533</v>
      </c>
      <c r="R395" s="24" t="n">
        <v>0.3704240974350825</v>
      </c>
      <c r="S395" s="24" t="n">
        <v>0.4013561577469466</v>
      </c>
      <c r="T395" s="24" t="n">
        <v>0.4371222828439271</v>
      </c>
      <c r="U395" s="24" t="n">
        <v>0.3981503873501337</v>
      </c>
      <c r="V395" s="24" t="n">
        <v>0.4221199061378701</v>
      </c>
      <c r="W395" s="24" t="n">
        <v>0.437216456095988</v>
      </c>
      <c r="Y395" s="24" t="n">
        <v>0.4238745597852636</v>
      </c>
      <c r="Z395" s="24" t="n">
        <v>0.4124405864137355</v>
      </c>
      <c r="AA395" s="24" t="n">
        <v>0.392441467798983</v>
      </c>
      <c r="AB395" s="24" t="n">
        <v>0.4006350485599198</v>
      </c>
      <c r="AD395" s="24" t="n">
        <v>0.4203159314146292</v>
      </c>
      <c r="AE395" s="24" t="n">
        <v>0.4263463075328613</v>
      </c>
      <c r="AF395" s="24" t="n">
        <v>0.4954451283130865</v>
      </c>
      <c r="AG395" s="24" t="n">
        <v>0.3380152274539081</v>
      </c>
      <c r="AH395" s="24" t="n">
        <v>0.3395101697079906</v>
      </c>
      <c r="AI395" s="24" t="n">
        <v>0.3871065696088575</v>
      </c>
      <c r="AJ395" s="24" t="n">
        <v>0.4043448388289419</v>
      </c>
      <c r="AL395" s="24" t="n">
        <v>0.4449845454493052</v>
      </c>
      <c r="AM395" s="24" t="n">
        <v>0.4254462077304937</v>
      </c>
      <c r="AN395" s="24" t="n">
        <v>0.4357373628446529</v>
      </c>
      <c r="AO395" s="24" t="n">
        <v>0.3619321006299148</v>
      </c>
      <c r="AP395" s="24" t="n">
        <v>0.377776965083839</v>
      </c>
      <c r="AQ395" s="24" t="n">
        <v>0.3666982050491028</v>
      </c>
      <c r="AR395" s="24" t="n">
        <v>0.468891260812685</v>
      </c>
      <c r="AS395" s="24" t="n">
        <v>0.372504213090146</v>
      </c>
      <c r="AU395" s="24" t="n">
        <v>0.4167843906222204</v>
      </c>
      <c r="AV395" s="24" t="n">
        <v>0.4664866918572279</v>
      </c>
      <c r="AW395" s="24" t="n">
        <v>0.3977674446707888</v>
      </c>
      <c r="AX395" s="24" t="n">
        <v>0.3238773486175515</v>
      </c>
    </row>
    <row r="396">
      <c r="B396" s="23" t="inlineStr">
        <is>
          <t>Don’t know</t>
        </is>
      </c>
      <c r="C396" s="24" t="n">
        <v>0.05481416789903482</v>
      </c>
      <c r="D396" s="24" t="n">
        <v>0.04973770947552438</v>
      </c>
      <c r="E396" s="24" t="n">
        <v>0.05994462084222711</v>
      </c>
      <c r="G396" s="24" t="n">
        <v>0.09156531780366957</v>
      </c>
      <c r="H396" s="24" t="n">
        <v>0.0511406493664367</v>
      </c>
      <c r="I396" s="24" t="n">
        <v>0.06358084291909961</v>
      </c>
      <c r="J396" s="24" t="n">
        <v>0.04177553136036442</v>
      </c>
      <c r="K396" s="24" t="n">
        <v>0.04908308399247442</v>
      </c>
      <c r="L396" s="24" t="n">
        <v>0.04090440025192664</v>
      </c>
      <c r="N396" s="24" t="n">
        <v>0.06787959351246899</v>
      </c>
      <c r="O396" s="24" t="n">
        <v>0.05315942778592785</v>
      </c>
      <c r="P396" s="24" t="n">
        <v>0.03970217419516161</v>
      </c>
      <c r="Q396" s="24" t="n">
        <v>0.08088754193969311</v>
      </c>
      <c r="R396" s="24" t="n">
        <v>0.06459668608661516</v>
      </c>
      <c r="S396" s="24" t="n">
        <v>0.06086701692138614</v>
      </c>
      <c r="T396" s="24" t="n">
        <v>0.04194069996753064</v>
      </c>
      <c r="U396" s="24" t="n">
        <v>0.0405841528212009</v>
      </c>
      <c r="V396" s="24" t="n">
        <v>0.06769766402676328</v>
      </c>
      <c r="W396" s="24" t="n">
        <v>0.04517265860151504</v>
      </c>
      <c r="Y396" s="24" t="n">
        <v>0.03308353633325934</v>
      </c>
      <c r="Z396" s="24" t="n">
        <v>0.07700703599101126</v>
      </c>
      <c r="AA396" s="24" t="n">
        <v>0.03723054701072869</v>
      </c>
      <c r="AB396" s="24" t="n">
        <v>0.07072063929231016</v>
      </c>
      <c r="AD396" s="24" t="n">
        <v>0.02478678906133181</v>
      </c>
      <c r="AE396" s="24" t="n">
        <v>0.02477969901162974</v>
      </c>
      <c r="AF396" s="24" t="n">
        <v>0.01973977870372652</v>
      </c>
      <c r="AG396" s="24" t="n">
        <v>0.06173428212164152</v>
      </c>
      <c r="AH396" s="24" t="n">
        <v>0.05302023065190752</v>
      </c>
      <c r="AI396" s="24" t="n">
        <v>0.1754928507125605</v>
      </c>
      <c r="AJ396" s="24" t="n">
        <v>0.1265995130366797</v>
      </c>
      <c r="AL396" s="24" t="n">
        <v>0.02607138828394857</v>
      </c>
      <c r="AM396" s="24" t="n">
        <v>0.03311953466642587</v>
      </c>
      <c r="AN396" s="24" t="n">
        <v>0.02640548299095229</v>
      </c>
      <c r="AO396" s="24" t="n">
        <v>0.05903304595141807</v>
      </c>
      <c r="AP396" s="24" t="n">
        <v>0.0415275866900264</v>
      </c>
      <c r="AQ396" s="24" t="n">
        <v>0.1159055277579052</v>
      </c>
      <c r="AR396" s="24" t="n">
        <v>0.1133232868887604</v>
      </c>
      <c r="AS396" s="24" t="n">
        <v>0.1456493767576655</v>
      </c>
      <c r="AU396" s="24" t="n">
        <v>0.02925673339107315</v>
      </c>
      <c r="AV396" s="24" t="n">
        <v>0.0525240543061062</v>
      </c>
      <c r="AW396" s="24" t="n">
        <v>0.03684340319469321</v>
      </c>
      <c r="AX396" s="24" t="n">
        <v>0.128089643950024</v>
      </c>
    </row>
    <row r="398">
      <c r="B398" s="20" t="inlineStr">
        <is>
          <t>How well do you think prison prepares people for life after release?</t>
        </is>
      </c>
    </row>
    <row r="399">
      <c r="B399" s="21" t="inlineStr">
        <is>
          <t>BASE: All Respondents</t>
        </is>
      </c>
    </row>
    <row r="400">
      <c r="B400" s="16" t="inlineStr">
        <is>
          <t>Unweighted</t>
        </is>
      </c>
      <c r="C400" s="22" t="n">
        <v>1999</v>
      </c>
      <c r="D400" s="22" t="n">
        <v>936</v>
      </c>
      <c r="E400" s="22" t="n">
        <v>1056</v>
      </c>
      <c r="G400" s="22" t="n">
        <v>282</v>
      </c>
      <c r="H400" s="22" t="n">
        <v>355</v>
      </c>
      <c r="I400" s="22" t="n">
        <v>333</v>
      </c>
      <c r="J400" s="22" t="n">
        <v>313</v>
      </c>
      <c r="K400" s="22" t="n">
        <v>283</v>
      </c>
      <c r="L400" s="22" t="n">
        <v>433</v>
      </c>
      <c r="N400" s="22" t="n">
        <v>103</v>
      </c>
      <c r="O400" s="22" t="n">
        <v>103</v>
      </c>
      <c r="P400" s="22" t="n">
        <v>259</v>
      </c>
      <c r="Q400" s="22" t="n">
        <v>192</v>
      </c>
      <c r="R400" s="22" t="n">
        <v>162</v>
      </c>
      <c r="S400" s="22" t="n">
        <v>220</v>
      </c>
      <c r="T400" s="22" t="n">
        <v>220</v>
      </c>
      <c r="U400" s="22" t="n">
        <v>302</v>
      </c>
      <c r="V400" s="22" t="n">
        <v>270</v>
      </c>
      <c r="W400" s="22" t="n">
        <v>168</v>
      </c>
      <c r="Y400" s="22" t="n">
        <v>568</v>
      </c>
      <c r="Z400" s="22" t="n">
        <v>481</v>
      </c>
      <c r="AA400" s="22" t="n">
        <v>459</v>
      </c>
      <c r="AB400" s="22" t="n">
        <v>474</v>
      </c>
      <c r="AD400" s="22" t="n">
        <v>355</v>
      </c>
      <c r="AE400" s="22" t="n">
        <v>640</v>
      </c>
      <c r="AF400" s="22" t="n">
        <v>155</v>
      </c>
      <c r="AG400" s="22" t="n">
        <v>118</v>
      </c>
      <c r="AH400" s="22" t="n">
        <v>274</v>
      </c>
      <c r="AI400" s="22" t="n">
        <v>42</v>
      </c>
      <c r="AJ400" s="22" t="n">
        <v>415</v>
      </c>
      <c r="AL400" s="22" t="n">
        <v>299</v>
      </c>
      <c r="AM400" s="22" t="n">
        <v>422</v>
      </c>
      <c r="AN400" s="22" t="n">
        <v>182</v>
      </c>
      <c r="AO400" s="22" t="n">
        <v>220</v>
      </c>
      <c r="AP400" s="22" t="n">
        <v>458</v>
      </c>
      <c r="AQ400" s="22" t="n">
        <v>159</v>
      </c>
      <c r="AR400" s="22" t="n">
        <v>174</v>
      </c>
      <c r="AS400" s="22" t="n">
        <v>85</v>
      </c>
      <c r="AU400" s="22" t="n">
        <v>423</v>
      </c>
      <c r="AV400" s="22" t="n">
        <v>543</v>
      </c>
      <c r="AW400" s="22" t="n">
        <v>701</v>
      </c>
      <c r="AX400" s="22" t="n">
        <v>332</v>
      </c>
    </row>
    <row r="401">
      <c r="B401" s="18" t="inlineStr">
        <is>
          <t>Weighted</t>
        </is>
      </c>
      <c r="C401" s="22" t="n">
        <v>1999</v>
      </c>
      <c r="D401" s="22" t="n">
        <v>987</v>
      </c>
      <c r="E401" s="22" t="n">
        <v>1009</v>
      </c>
      <c r="G401" s="22" t="n">
        <v>277</v>
      </c>
      <c r="H401" s="22" t="n">
        <v>341</v>
      </c>
      <c r="I401" s="22" t="n">
        <v>340</v>
      </c>
      <c r="J401" s="22" t="n">
        <v>341</v>
      </c>
      <c r="K401" s="22" t="n">
        <v>282</v>
      </c>
      <c r="L401" s="22" t="n">
        <v>420</v>
      </c>
      <c r="N401" s="22" t="n">
        <v>114</v>
      </c>
      <c r="O401" s="22" t="n">
        <v>91</v>
      </c>
      <c r="P401" s="22" t="n">
        <v>250</v>
      </c>
      <c r="Q401" s="22" t="n">
        <v>182</v>
      </c>
      <c r="R401" s="22" t="n">
        <v>159</v>
      </c>
      <c r="S401" s="22" t="n">
        <v>205</v>
      </c>
      <c r="T401" s="22" t="n">
        <v>205</v>
      </c>
      <c r="U401" s="22" t="n">
        <v>317</v>
      </c>
      <c r="V401" s="22" t="n">
        <v>295</v>
      </c>
      <c r="W401" s="22" t="n">
        <v>182</v>
      </c>
      <c r="Y401" s="22" t="n">
        <v>540</v>
      </c>
      <c r="Z401" s="22" t="n">
        <v>519</v>
      </c>
      <c r="AA401" s="22" t="n">
        <v>440</v>
      </c>
      <c r="AB401" s="22" t="n">
        <v>500</v>
      </c>
      <c r="AD401" s="22" t="n">
        <v>350</v>
      </c>
      <c r="AE401" s="22" t="n">
        <v>639</v>
      </c>
      <c r="AF401" s="22" t="n">
        <v>159</v>
      </c>
      <c r="AG401" s="22" t="n">
        <v>114</v>
      </c>
      <c r="AH401" s="22" t="n">
        <v>280</v>
      </c>
      <c r="AI401" s="22" t="n">
        <v>42</v>
      </c>
      <c r="AJ401" s="22" t="n">
        <v>416</v>
      </c>
      <c r="AL401" s="22" t="n">
        <v>296</v>
      </c>
      <c r="AM401" s="22" t="n">
        <v>417</v>
      </c>
      <c r="AN401" s="22" t="n">
        <v>184</v>
      </c>
      <c r="AO401" s="22" t="n">
        <v>215</v>
      </c>
      <c r="AP401" s="22" t="n">
        <v>465</v>
      </c>
      <c r="AQ401" s="22" t="n">
        <v>157</v>
      </c>
      <c r="AR401" s="22" t="n">
        <v>175</v>
      </c>
      <c r="AS401" s="22" t="n">
        <v>90</v>
      </c>
      <c r="AU401" s="22" t="n">
        <v>421</v>
      </c>
      <c r="AV401" s="22" t="n">
        <v>546</v>
      </c>
      <c r="AW401" s="22" t="n">
        <v>697</v>
      </c>
      <c r="AX401" s="22" t="n">
        <v>335</v>
      </c>
    </row>
    <row r="402">
      <c r="B402" s="23" t="inlineStr">
        <is>
          <t>Very well</t>
        </is>
      </c>
      <c r="C402" s="24" t="n">
        <v>0.02964172147911687</v>
      </c>
      <c r="D402" s="24" t="n">
        <v>0.03994852987158002</v>
      </c>
      <c r="E402" s="24" t="n">
        <v>0.01924637752118503</v>
      </c>
      <c r="G402" s="24" t="n">
        <v>0.02695341000157106</v>
      </c>
      <c r="H402" s="24" t="n">
        <v>0.08776332893243645</v>
      </c>
      <c r="I402" s="24" t="n">
        <v>0.04440455976940564</v>
      </c>
      <c r="J402" s="24" t="n">
        <v>0.0112883765805201</v>
      </c>
      <c r="K402" s="24" t="n">
        <v>0.004064078518897386</v>
      </c>
      <c r="L402" s="24" t="n">
        <v>0.004302314534629845</v>
      </c>
      <c r="N402" s="24" t="n">
        <v>0</v>
      </c>
      <c r="O402" s="24" t="n">
        <v>0.01818653455431333</v>
      </c>
      <c r="P402" s="24" t="n">
        <v>0.0609590271666607</v>
      </c>
      <c r="Q402" s="24" t="n">
        <v>0.008917542607333472</v>
      </c>
      <c r="R402" s="24" t="n">
        <v>0.04304459261681814</v>
      </c>
      <c r="S402" s="24" t="n">
        <v>0.0290759226069396</v>
      </c>
      <c r="T402" s="24" t="n">
        <v>0.02718804529921592</v>
      </c>
      <c r="U402" s="24" t="n">
        <v>0.04641635038088695</v>
      </c>
      <c r="V402" s="24" t="n">
        <v>0.01932084800612004</v>
      </c>
      <c r="W402" s="24" t="n">
        <v>0.01074833879498603</v>
      </c>
      <c r="Y402" s="24" t="n">
        <v>0.0496932513176402</v>
      </c>
      <c r="Z402" s="24" t="n">
        <v>0.02783594618991831</v>
      </c>
      <c r="AA402" s="24" t="n">
        <v>0.009907994222390021</v>
      </c>
      <c r="AB402" s="24" t="n">
        <v>0.02722614398961946</v>
      </c>
      <c r="AD402" s="24" t="n">
        <v>0.03288345675140159</v>
      </c>
      <c r="AE402" s="24" t="n">
        <v>0.04995099409384762</v>
      </c>
      <c r="AF402" s="24" t="n">
        <v>0.02802262094036183</v>
      </c>
      <c r="AG402" s="24" t="n">
        <v>0.02287682264921874</v>
      </c>
      <c r="AH402" s="24" t="n">
        <v>0.02028072497792061</v>
      </c>
      <c r="AI402" s="24" t="n">
        <v>0</v>
      </c>
      <c r="AJ402" s="24" t="n">
        <v>0.007511362189508098</v>
      </c>
      <c r="AL402" s="24" t="n">
        <v>0.03478985433304513</v>
      </c>
      <c r="AM402" s="24" t="n">
        <v>0.08433452524654214</v>
      </c>
      <c r="AN402" s="24" t="n">
        <v>0.01682684345475513</v>
      </c>
      <c r="AO402" s="24" t="n">
        <v>0.01694557253135824</v>
      </c>
      <c r="AP402" s="24" t="n">
        <v>0.01256223671970394</v>
      </c>
      <c r="AQ402" s="24" t="n">
        <v>0</v>
      </c>
      <c r="AR402" s="24" t="n">
        <v>0</v>
      </c>
      <c r="AS402" s="24" t="n">
        <v>0.01348010294373453</v>
      </c>
      <c r="AU402" s="24" t="n">
        <v>0.01598925167319088</v>
      </c>
      <c r="AV402" s="24" t="n">
        <v>0.02088588519913636</v>
      </c>
      <c r="AW402" s="24" t="n">
        <v>0.0467005468400942</v>
      </c>
      <c r="AX402" s="24" t="n">
        <v>0.02561422066379132</v>
      </c>
    </row>
    <row r="403">
      <c r="B403" s="23" t="inlineStr">
        <is>
          <t>Fairly well</t>
        </is>
      </c>
      <c r="C403" s="24" t="n">
        <v>0.1233534872023702</v>
      </c>
      <c r="D403" s="24" t="n">
        <v>0.1365785052510091</v>
      </c>
      <c r="E403" s="24" t="n">
        <v>0.1103804346915655</v>
      </c>
      <c r="G403" s="24" t="n">
        <v>0.1545748382047412</v>
      </c>
      <c r="H403" s="24" t="n">
        <v>0.2373089090253697</v>
      </c>
      <c r="I403" s="24" t="n">
        <v>0.1655410360675336</v>
      </c>
      <c r="J403" s="24" t="n">
        <v>0.09156157649179114</v>
      </c>
      <c r="K403" s="24" t="n">
        <v>0.07982763091831854</v>
      </c>
      <c r="L403" s="24" t="n">
        <v>0.03104545660620917</v>
      </c>
      <c r="N403" s="24" t="n">
        <v>0.08867493523808542</v>
      </c>
      <c r="O403" s="24" t="n">
        <v>0.2105915121572908</v>
      </c>
      <c r="P403" s="24" t="n">
        <v>0.1203503717095442</v>
      </c>
      <c r="Q403" s="24" t="n">
        <v>0.1096201227411954</v>
      </c>
      <c r="R403" s="24" t="n">
        <v>0.1411626787204363</v>
      </c>
      <c r="S403" s="24" t="n">
        <v>0.1786076070171462</v>
      </c>
      <c r="T403" s="24" t="n">
        <v>0.1204272943959998</v>
      </c>
      <c r="U403" s="24" t="n">
        <v>0.1263074154742228</v>
      </c>
      <c r="V403" s="24" t="n">
        <v>0.08555057597642012</v>
      </c>
      <c r="W403" s="24" t="n">
        <v>0.1010980811696555</v>
      </c>
      <c r="Y403" s="24" t="n">
        <v>0.1680145046821372</v>
      </c>
      <c r="Z403" s="24" t="n">
        <v>0.09185971163763385</v>
      </c>
      <c r="AA403" s="24" t="n">
        <v>0.1204481657193221</v>
      </c>
      <c r="AB403" s="24" t="n">
        <v>0.1103668102655005</v>
      </c>
      <c r="AD403" s="24" t="n">
        <v>0.1423380402209122</v>
      </c>
      <c r="AE403" s="24" t="n">
        <v>0.1661129729760545</v>
      </c>
      <c r="AF403" s="24" t="n">
        <v>0.06937948646451404</v>
      </c>
      <c r="AG403" s="24" t="n">
        <v>0.1578049596852653</v>
      </c>
      <c r="AH403" s="24" t="n">
        <v>0.103540171821372</v>
      </c>
      <c r="AI403" s="24" t="n">
        <v>0.053421624893942</v>
      </c>
      <c r="AJ403" s="24" t="n">
        <v>0.07330296149468188</v>
      </c>
      <c r="AL403" s="24" t="n">
        <v>0.1594065188151806</v>
      </c>
      <c r="AM403" s="24" t="n">
        <v>0.1865979134241041</v>
      </c>
      <c r="AN403" s="24" t="n">
        <v>0.0967473796837563</v>
      </c>
      <c r="AO403" s="24" t="n">
        <v>0.1370434793186256</v>
      </c>
      <c r="AP403" s="24" t="n">
        <v>0.1036984985519105</v>
      </c>
      <c r="AQ403" s="24" t="n">
        <v>0.06529806985699312</v>
      </c>
      <c r="AR403" s="24" t="n">
        <v>0.06336780287791308</v>
      </c>
      <c r="AS403" s="24" t="n">
        <v>0.05332065834558627</v>
      </c>
      <c r="AU403" s="24" t="n">
        <v>0.09317618056843539</v>
      </c>
      <c r="AV403" s="24" t="n">
        <v>0.08432436396834372</v>
      </c>
      <c r="AW403" s="24" t="n">
        <v>0.1495941576719956</v>
      </c>
      <c r="AX403" s="24" t="n">
        <v>0.1703957625702198</v>
      </c>
    </row>
    <row r="404">
      <c r="B404" s="23" t="inlineStr">
        <is>
          <t>Neither well nor badly</t>
        </is>
      </c>
      <c r="C404" s="24" t="n">
        <v>0.2349982023500949</v>
      </c>
      <c r="D404" s="24" t="n">
        <v>0.2277039242085902</v>
      </c>
      <c r="E404" s="24" t="n">
        <v>0.241065331334384</v>
      </c>
      <c r="G404" s="24" t="n">
        <v>0.2487195429792297</v>
      </c>
      <c r="H404" s="24" t="n">
        <v>0.2091617768057342</v>
      </c>
      <c r="I404" s="24" t="n">
        <v>0.2542120306362703</v>
      </c>
      <c r="J404" s="24" t="n">
        <v>0.2510073801157146</v>
      </c>
      <c r="K404" s="24" t="n">
        <v>0.2340417795957901</v>
      </c>
      <c r="L404" s="24" t="n">
        <v>0.2190426409510429</v>
      </c>
      <c r="N404" s="24" t="n">
        <v>0.2698008851660193</v>
      </c>
      <c r="O404" s="24" t="n">
        <v>0.2694050343926618</v>
      </c>
      <c r="P404" s="24" t="n">
        <v>0.2333375285702373</v>
      </c>
      <c r="Q404" s="24" t="n">
        <v>0.2553571056488781</v>
      </c>
      <c r="R404" s="24" t="n">
        <v>0.2392740719307185</v>
      </c>
      <c r="S404" s="24" t="n">
        <v>0.2113713675146076</v>
      </c>
      <c r="T404" s="24" t="n">
        <v>0.235256092008473</v>
      </c>
      <c r="U404" s="24" t="n">
        <v>0.216568645705463</v>
      </c>
      <c r="V404" s="24" t="n">
        <v>0.2238067240406582</v>
      </c>
      <c r="W404" s="24" t="n">
        <v>0.2508390022673794</v>
      </c>
      <c r="Y404" s="24" t="n">
        <v>0.1841838525969837</v>
      </c>
      <c r="Z404" s="24" t="n">
        <v>0.2340325144816919</v>
      </c>
      <c r="AA404" s="24" t="n">
        <v>0.2730586224848251</v>
      </c>
      <c r="AB404" s="24" t="n">
        <v>0.2573869143722948</v>
      </c>
      <c r="AD404" s="24" t="n">
        <v>0.2121409913026542</v>
      </c>
      <c r="AE404" s="24" t="n">
        <v>0.2237988452094641</v>
      </c>
      <c r="AF404" s="24" t="n">
        <v>0.2006528550870784</v>
      </c>
      <c r="AG404" s="24" t="n">
        <v>0.1842935838628152</v>
      </c>
      <c r="AH404" s="24" t="n">
        <v>0.2487995698178681</v>
      </c>
      <c r="AI404" s="24" t="n">
        <v>0.445563858407341</v>
      </c>
      <c r="AJ404" s="24" t="n">
        <v>0.2676782393875907</v>
      </c>
      <c r="AL404" s="24" t="n">
        <v>0.2426639928079599</v>
      </c>
      <c r="AM404" s="24" t="n">
        <v>0.2376212880848196</v>
      </c>
      <c r="AN404" s="24" t="n">
        <v>0.1775614402078892</v>
      </c>
      <c r="AO404" s="24" t="n">
        <v>0.1761764777037203</v>
      </c>
      <c r="AP404" s="24" t="n">
        <v>0.254398784051575</v>
      </c>
      <c r="AQ404" s="24" t="n">
        <v>0.2739778965917857</v>
      </c>
      <c r="AR404" s="24" t="n">
        <v>0.2209889944992987</v>
      </c>
      <c r="AS404" s="24" t="n">
        <v>0.3140628197464156</v>
      </c>
      <c r="AU404" s="24" t="n">
        <v>0.1645478469502789</v>
      </c>
      <c r="AV404" s="24" t="n">
        <v>0.2344820384928968</v>
      </c>
      <c r="AW404" s="24" t="n">
        <v>0.2154562601084374</v>
      </c>
      <c r="AX404" s="24" t="n">
        <v>0.3651328359556645</v>
      </c>
    </row>
    <row r="405">
      <c r="B405" s="23" t="inlineStr">
        <is>
          <t>Fairly badly</t>
        </is>
      </c>
      <c r="C405" s="24" t="n">
        <v>0.3333045740369218</v>
      </c>
      <c r="D405" s="24" t="n">
        <v>0.3221087383993053</v>
      </c>
      <c r="E405" s="24" t="n">
        <v>0.3448371872870573</v>
      </c>
      <c r="G405" s="24" t="n">
        <v>0.3524964271651411</v>
      </c>
      <c r="H405" s="24" t="n">
        <v>0.2980773098564362</v>
      </c>
      <c r="I405" s="24" t="n">
        <v>0.2696514482302408</v>
      </c>
      <c r="J405" s="24" t="n">
        <v>0.3265856228692148</v>
      </c>
      <c r="K405" s="24" t="n">
        <v>0.340259321388781</v>
      </c>
      <c r="L405" s="24" t="n">
        <v>0.4015900943251447</v>
      </c>
      <c r="N405" s="24" t="n">
        <v>0.4178344139304672</v>
      </c>
      <c r="O405" s="24" t="n">
        <v>0.2376184936464533</v>
      </c>
      <c r="P405" s="24" t="n">
        <v>0.2910722482972123</v>
      </c>
      <c r="Q405" s="24" t="n">
        <v>0.363975424396373</v>
      </c>
      <c r="R405" s="24" t="n">
        <v>0.3289378506386696</v>
      </c>
      <c r="S405" s="24" t="n">
        <v>0.3522877662700795</v>
      </c>
      <c r="T405" s="24" t="n">
        <v>0.3221062625739944</v>
      </c>
      <c r="U405" s="24" t="n">
        <v>0.288199437065096</v>
      </c>
      <c r="V405" s="24" t="n">
        <v>0.3695125150751142</v>
      </c>
      <c r="W405" s="24" t="n">
        <v>0.3705921006971395</v>
      </c>
      <c r="Y405" s="24" t="n">
        <v>0.3431111118001832</v>
      </c>
      <c r="Z405" s="24" t="n">
        <v>0.341077839305391</v>
      </c>
      <c r="AA405" s="24" t="n">
        <v>0.3567587413133526</v>
      </c>
      <c r="AB405" s="24" t="n">
        <v>0.2940051967006692</v>
      </c>
      <c r="AD405" s="24" t="n">
        <v>0.3313143979572801</v>
      </c>
      <c r="AE405" s="24" t="n">
        <v>0.3292015257427321</v>
      </c>
      <c r="AF405" s="24" t="n">
        <v>0.3852928390126241</v>
      </c>
      <c r="AG405" s="24" t="n">
        <v>0.3382591263672111</v>
      </c>
      <c r="AH405" s="24" t="n">
        <v>0.3385005549432284</v>
      </c>
      <c r="AI405" s="24" t="n">
        <v>0.162948085673795</v>
      </c>
      <c r="AJ405" s="24" t="n">
        <v>0.3339783528608509</v>
      </c>
      <c r="AL405" s="24" t="n">
        <v>0.321056039363291</v>
      </c>
      <c r="AM405" s="24" t="n">
        <v>0.2651208854673839</v>
      </c>
      <c r="AN405" s="24" t="n">
        <v>0.4681932120609285</v>
      </c>
      <c r="AO405" s="24" t="n">
        <v>0.4026959076424886</v>
      </c>
      <c r="AP405" s="24" t="n">
        <v>0.3526668895097989</v>
      </c>
      <c r="AQ405" s="24" t="n">
        <v>0.2877959478396329</v>
      </c>
      <c r="AR405" s="24" t="n">
        <v>0.2794136117793567</v>
      </c>
      <c r="AS405" s="24" t="n">
        <v>0.3327165462520299</v>
      </c>
      <c r="AU405" s="24" t="n">
        <v>0.4004255272902517</v>
      </c>
      <c r="AV405" s="24" t="n">
        <v>0.2946447106187469</v>
      </c>
      <c r="AW405" s="24" t="n">
        <v>0.3688758620776583</v>
      </c>
      <c r="AX405" s="24" t="n">
        <v>0.2379139818833015</v>
      </c>
    </row>
    <row r="406">
      <c r="B406" s="23" t="inlineStr">
        <is>
          <t>Very badly</t>
        </is>
      </c>
      <c r="C406" s="24" t="n">
        <v>0.1438719624462112</v>
      </c>
      <c r="D406" s="24" t="n">
        <v>0.1613033388572394</v>
      </c>
      <c r="E406" s="24" t="n">
        <v>0.1272522357909691</v>
      </c>
      <c r="G406" s="24" t="n">
        <v>0.1341738799810423</v>
      </c>
      <c r="H406" s="24" t="n">
        <v>0.1022498021102281</v>
      </c>
      <c r="I406" s="24" t="n">
        <v>0.1446742458846385</v>
      </c>
      <c r="J406" s="24" t="n">
        <v>0.1563830960467762</v>
      </c>
      <c r="K406" s="24" t="n">
        <v>0.172562995080008</v>
      </c>
      <c r="L406" s="24" t="n">
        <v>0.1540202136439514</v>
      </c>
      <c r="N406" s="24" t="n">
        <v>0.1179497231877774</v>
      </c>
      <c r="O406" s="24" t="n">
        <v>0.1538863544047365</v>
      </c>
      <c r="P406" s="24" t="n">
        <v>0.1646120056309518</v>
      </c>
      <c r="Q406" s="24" t="n">
        <v>0.1240338844244065</v>
      </c>
      <c r="R406" s="24" t="n">
        <v>0.104633020686749</v>
      </c>
      <c r="S406" s="24" t="n">
        <v>0.1015295210366327</v>
      </c>
      <c r="T406" s="24" t="n">
        <v>0.1515982773754977</v>
      </c>
      <c r="U406" s="24" t="n">
        <v>0.1900202343477675</v>
      </c>
      <c r="V406" s="24" t="n">
        <v>0.1537920174993379</v>
      </c>
      <c r="W406" s="24" t="n">
        <v>0.1230727835568537</v>
      </c>
      <c r="Y406" s="24" t="n">
        <v>0.1373221623724136</v>
      </c>
      <c r="Z406" s="24" t="n">
        <v>0.1493026967671183</v>
      </c>
      <c r="AA406" s="24" t="n">
        <v>0.1343463729734337</v>
      </c>
      <c r="AB406" s="24" t="n">
        <v>0.1536911630368553</v>
      </c>
      <c r="AD406" s="24" t="n">
        <v>0.129378556148166</v>
      </c>
      <c r="AE406" s="24" t="n">
        <v>0.1176738703607318</v>
      </c>
      <c r="AF406" s="24" t="n">
        <v>0.1987999216548381</v>
      </c>
      <c r="AG406" s="24" t="n">
        <v>0.2230337062710918</v>
      </c>
      <c r="AH406" s="24" t="n">
        <v>0.1644502923851918</v>
      </c>
      <c r="AI406" s="24" t="n">
        <v>0.04697402308289041</v>
      </c>
      <c r="AJ406" s="24" t="n">
        <v>0.1496572633891046</v>
      </c>
      <c r="AL406" s="24" t="n">
        <v>0.1261731938121075</v>
      </c>
      <c r="AM406" s="24" t="n">
        <v>0.09611781233277655</v>
      </c>
      <c r="AN406" s="24" t="n">
        <v>0.1340327843428216</v>
      </c>
      <c r="AO406" s="24" t="n">
        <v>0.1972222965001686</v>
      </c>
      <c r="AP406" s="24" t="n">
        <v>0.1538216504790318</v>
      </c>
      <c r="AQ406" s="24" t="n">
        <v>0.1951692189029306</v>
      </c>
      <c r="AR406" s="24" t="n">
        <v>0.1494001643345381</v>
      </c>
      <c r="AS406" s="24" t="n">
        <v>0.1643838385595966</v>
      </c>
      <c r="AU406" s="24" t="n">
        <v>0.2227498072145338</v>
      </c>
      <c r="AV406" s="24" t="n">
        <v>0.1542259383034885</v>
      </c>
      <c r="AW406" s="24" t="n">
        <v>0.1213397331334821</v>
      </c>
      <c r="AX406" s="24" t="n">
        <v>0.07461233650930262</v>
      </c>
    </row>
    <row r="407">
      <c r="B407" s="23" t="inlineStr">
        <is>
          <t>Don’t know</t>
        </is>
      </c>
      <c r="C407" s="24" t="n">
        <v>0.1348300524852851</v>
      </c>
      <c r="D407" s="24" t="n">
        <v>0.1123569634122762</v>
      </c>
      <c r="E407" s="24" t="n">
        <v>0.1572184333748392</v>
      </c>
      <c r="G407" s="24" t="n">
        <v>0.08308190166827455</v>
      </c>
      <c r="H407" s="24" t="n">
        <v>0.06543887326979542</v>
      </c>
      <c r="I407" s="24" t="n">
        <v>0.1215166794119111</v>
      </c>
      <c r="J407" s="24" t="n">
        <v>0.1631739478959832</v>
      </c>
      <c r="K407" s="24" t="n">
        <v>0.1692441944982048</v>
      </c>
      <c r="L407" s="24" t="n">
        <v>0.1899992799390219</v>
      </c>
      <c r="N407" s="24" t="n">
        <v>0.1057400424776503</v>
      </c>
      <c r="O407" s="24" t="n">
        <v>0.1103120708445444</v>
      </c>
      <c r="P407" s="24" t="n">
        <v>0.1296688186253936</v>
      </c>
      <c r="Q407" s="24" t="n">
        <v>0.1380959201818135</v>
      </c>
      <c r="R407" s="24" t="n">
        <v>0.1429477854066084</v>
      </c>
      <c r="S407" s="24" t="n">
        <v>0.1271278155545945</v>
      </c>
      <c r="T407" s="24" t="n">
        <v>0.1434240283468191</v>
      </c>
      <c r="U407" s="24" t="n">
        <v>0.1324879170265637</v>
      </c>
      <c r="V407" s="24" t="n">
        <v>0.1480173194023496</v>
      </c>
      <c r="W407" s="24" t="n">
        <v>0.1436496935139858</v>
      </c>
      <c r="Y407" s="24" t="n">
        <v>0.1176751172306421</v>
      </c>
      <c r="Z407" s="24" t="n">
        <v>0.1558912916182467</v>
      </c>
      <c r="AA407" s="24" t="n">
        <v>0.1054801032866765</v>
      </c>
      <c r="AB407" s="24" t="n">
        <v>0.157323771635061</v>
      </c>
      <c r="AD407" s="24" t="n">
        <v>0.1519445576195859</v>
      </c>
      <c r="AE407" s="24" t="n">
        <v>0.1132617916171699</v>
      </c>
      <c r="AF407" s="24" t="n">
        <v>0.1178522768405837</v>
      </c>
      <c r="AG407" s="24" t="n">
        <v>0.07373180116439775</v>
      </c>
      <c r="AH407" s="24" t="n">
        <v>0.1244286860544189</v>
      </c>
      <c r="AI407" s="24" t="n">
        <v>0.2910924079420317</v>
      </c>
      <c r="AJ407" s="24" t="n">
        <v>0.167871820678264</v>
      </c>
      <c r="AL407" s="24" t="n">
        <v>0.1159104008684157</v>
      </c>
      <c r="AM407" s="24" t="n">
        <v>0.1302075754443736</v>
      </c>
      <c r="AN407" s="24" t="n">
        <v>0.1066383402498495</v>
      </c>
      <c r="AO407" s="24" t="n">
        <v>0.06991626630363876</v>
      </c>
      <c r="AP407" s="24" t="n">
        <v>0.1228519406879798</v>
      </c>
      <c r="AQ407" s="24" t="n">
        <v>0.1777588668086574</v>
      </c>
      <c r="AR407" s="24" t="n">
        <v>0.2868294265088935</v>
      </c>
      <c r="AS407" s="24" t="n">
        <v>0.1220360341526371</v>
      </c>
      <c r="AU407" s="24" t="n">
        <v>0.1031113863033094</v>
      </c>
      <c r="AV407" s="24" t="n">
        <v>0.2114370634173877</v>
      </c>
      <c r="AW407" s="24" t="n">
        <v>0.09803344016833235</v>
      </c>
      <c r="AX407" s="24" t="n">
        <v>0.1263308624177202</v>
      </c>
    </row>
    <row r="409">
      <c r="B409" s="20" t="inlineStr">
        <is>
          <t>How valued do you think each of the following are by society for the work that they do?: Police officers</t>
        </is>
      </c>
    </row>
    <row r="410">
      <c r="B410" s="21" t="inlineStr">
        <is>
          <t>BASE: All Respondents</t>
        </is>
      </c>
    </row>
    <row r="411">
      <c r="B411" s="16" t="inlineStr">
        <is>
          <t>Unweighted</t>
        </is>
      </c>
      <c r="C411" s="22" t="n">
        <v>1999</v>
      </c>
      <c r="D411" s="22" t="n">
        <v>936</v>
      </c>
      <c r="E411" s="22" t="n">
        <v>1056</v>
      </c>
      <c r="G411" s="22" t="n">
        <v>282</v>
      </c>
      <c r="H411" s="22" t="n">
        <v>355</v>
      </c>
      <c r="I411" s="22" t="n">
        <v>333</v>
      </c>
      <c r="J411" s="22" t="n">
        <v>313</v>
      </c>
      <c r="K411" s="22" t="n">
        <v>283</v>
      </c>
      <c r="L411" s="22" t="n">
        <v>433</v>
      </c>
      <c r="N411" s="22" t="n">
        <v>103</v>
      </c>
      <c r="O411" s="22" t="n">
        <v>103</v>
      </c>
      <c r="P411" s="22" t="n">
        <v>259</v>
      </c>
      <c r="Q411" s="22" t="n">
        <v>192</v>
      </c>
      <c r="R411" s="22" t="n">
        <v>162</v>
      </c>
      <c r="S411" s="22" t="n">
        <v>220</v>
      </c>
      <c r="T411" s="22" t="n">
        <v>220</v>
      </c>
      <c r="U411" s="22" t="n">
        <v>302</v>
      </c>
      <c r="V411" s="22" t="n">
        <v>270</v>
      </c>
      <c r="W411" s="22" t="n">
        <v>168</v>
      </c>
      <c r="Y411" s="22" t="n">
        <v>568</v>
      </c>
      <c r="Z411" s="22" t="n">
        <v>481</v>
      </c>
      <c r="AA411" s="22" t="n">
        <v>459</v>
      </c>
      <c r="AB411" s="22" t="n">
        <v>474</v>
      </c>
      <c r="AD411" s="22" t="n">
        <v>355</v>
      </c>
      <c r="AE411" s="22" t="n">
        <v>640</v>
      </c>
      <c r="AF411" s="22" t="n">
        <v>155</v>
      </c>
      <c r="AG411" s="22" t="n">
        <v>118</v>
      </c>
      <c r="AH411" s="22" t="n">
        <v>274</v>
      </c>
      <c r="AI411" s="22" t="n">
        <v>42</v>
      </c>
      <c r="AJ411" s="22" t="n">
        <v>415</v>
      </c>
      <c r="AL411" s="22" t="n">
        <v>299</v>
      </c>
      <c r="AM411" s="22" t="n">
        <v>422</v>
      </c>
      <c r="AN411" s="22" t="n">
        <v>182</v>
      </c>
      <c r="AO411" s="22" t="n">
        <v>220</v>
      </c>
      <c r="AP411" s="22" t="n">
        <v>458</v>
      </c>
      <c r="AQ411" s="22" t="n">
        <v>159</v>
      </c>
      <c r="AR411" s="22" t="n">
        <v>174</v>
      </c>
      <c r="AS411" s="22" t="n">
        <v>85</v>
      </c>
      <c r="AU411" s="22" t="n">
        <v>423</v>
      </c>
      <c r="AV411" s="22" t="n">
        <v>543</v>
      </c>
      <c r="AW411" s="22" t="n">
        <v>701</v>
      </c>
      <c r="AX411" s="22" t="n">
        <v>332</v>
      </c>
    </row>
    <row r="412">
      <c r="B412" s="18" t="inlineStr">
        <is>
          <t>Weighted</t>
        </is>
      </c>
      <c r="C412" s="22" t="n">
        <v>1999</v>
      </c>
      <c r="D412" s="22" t="n">
        <v>987</v>
      </c>
      <c r="E412" s="22" t="n">
        <v>1009</v>
      </c>
      <c r="G412" s="22" t="n">
        <v>277</v>
      </c>
      <c r="H412" s="22" t="n">
        <v>341</v>
      </c>
      <c r="I412" s="22" t="n">
        <v>340</v>
      </c>
      <c r="J412" s="22" t="n">
        <v>341</v>
      </c>
      <c r="K412" s="22" t="n">
        <v>282</v>
      </c>
      <c r="L412" s="22" t="n">
        <v>420</v>
      </c>
      <c r="N412" s="22" t="n">
        <v>114</v>
      </c>
      <c r="O412" s="22" t="n">
        <v>91</v>
      </c>
      <c r="P412" s="22" t="n">
        <v>250</v>
      </c>
      <c r="Q412" s="22" t="n">
        <v>182</v>
      </c>
      <c r="R412" s="22" t="n">
        <v>159</v>
      </c>
      <c r="S412" s="22" t="n">
        <v>205</v>
      </c>
      <c r="T412" s="22" t="n">
        <v>205</v>
      </c>
      <c r="U412" s="22" t="n">
        <v>317</v>
      </c>
      <c r="V412" s="22" t="n">
        <v>295</v>
      </c>
      <c r="W412" s="22" t="n">
        <v>182</v>
      </c>
      <c r="Y412" s="22" t="n">
        <v>540</v>
      </c>
      <c r="Z412" s="22" t="n">
        <v>519</v>
      </c>
      <c r="AA412" s="22" t="n">
        <v>440</v>
      </c>
      <c r="AB412" s="22" t="n">
        <v>500</v>
      </c>
      <c r="AD412" s="22" t="n">
        <v>350</v>
      </c>
      <c r="AE412" s="22" t="n">
        <v>639</v>
      </c>
      <c r="AF412" s="22" t="n">
        <v>159</v>
      </c>
      <c r="AG412" s="22" t="n">
        <v>114</v>
      </c>
      <c r="AH412" s="22" t="n">
        <v>280</v>
      </c>
      <c r="AI412" s="22" t="n">
        <v>42</v>
      </c>
      <c r="AJ412" s="22" t="n">
        <v>416</v>
      </c>
      <c r="AL412" s="22" t="n">
        <v>296</v>
      </c>
      <c r="AM412" s="22" t="n">
        <v>417</v>
      </c>
      <c r="AN412" s="22" t="n">
        <v>184</v>
      </c>
      <c r="AO412" s="22" t="n">
        <v>215</v>
      </c>
      <c r="AP412" s="22" t="n">
        <v>465</v>
      </c>
      <c r="AQ412" s="22" t="n">
        <v>157</v>
      </c>
      <c r="AR412" s="22" t="n">
        <v>175</v>
      </c>
      <c r="AS412" s="22" t="n">
        <v>90</v>
      </c>
      <c r="AU412" s="22" t="n">
        <v>421</v>
      </c>
      <c r="AV412" s="22" t="n">
        <v>546</v>
      </c>
      <c r="AW412" s="22" t="n">
        <v>697</v>
      </c>
      <c r="AX412" s="22" t="n">
        <v>335</v>
      </c>
    </row>
    <row r="413">
      <c r="B413" s="23" t="inlineStr">
        <is>
          <t>Not at all valued</t>
        </is>
      </c>
      <c r="C413" s="24" t="n">
        <v>0.104917698138214</v>
      </c>
      <c r="D413" s="24" t="n">
        <v>0.09950705357954794</v>
      </c>
      <c r="E413" s="24" t="n">
        <v>0.11010543718251</v>
      </c>
      <c r="G413" s="24" t="n">
        <v>0.08418286382991078</v>
      </c>
      <c r="H413" s="24" t="n">
        <v>0.0826389655544512</v>
      </c>
      <c r="I413" s="24" t="n">
        <v>0.1510720637879881</v>
      </c>
      <c r="J413" s="24" t="n">
        <v>0.1341113078243577</v>
      </c>
      <c r="K413" s="24" t="n">
        <v>0.09574912289252885</v>
      </c>
      <c r="L413" s="24" t="n">
        <v>0.08179081914325879</v>
      </c>
      <c r="N413" s="24" t="n">
        <v>0.1606210035440009</v>
      </c>
      <c r="O413" s="24" t="n">
        <v>0.09771360346499047</v>
      </c>
      <c r="P413" s="24" t="n">
        <v>0.1100532768210443</v>
      </c>
      <c r="Q413" s="24" t="n">
        <v>0.08497072852844412</v>
      </c>
      <c r="R413" s="24" t="n">
        <v>0.1172423035403171</v>
      </c>
      <c r="S413" s="24" t="n">
        <v>0.08411476221108705</v>
      </c>
      <c r="T413" s="24" t="n">
        <v>0.07530406179894468</v>
      </c>
      <c r="U413" s="24" t="n">
        <v>0.1081228133246833</v>
      </c>
      <c r="V413" s="24" t="n">
        <v>0.1098135358339054</v>
      </c>
      <c r="W413" s="24" t="n">
        <v>0.118980691384536</v>
      </c>
      <c r="Y413" s="24" t="n">
        <v>0.08552486280271981</v>
      </c>
      <c r="Z413" s="24" t="n">
        <v>0.1108679649619608</v>
      </c>
      <c r="AA413" s="24" t="n">
        <v>0.1103955737598376</v>
      </c>
      <c r="AB413" s="24" t="n">
        <v>0.1148650527904697</v>
      </c>
      <c r="AD413" s="24" t="n">
        <v>0.1080481315307509</v>
      </c>
      <c r="AE413" s="24" t="n">
        <v>0.0824318881197561</v>
      </c>
      <c r="AF413" s="24" t="n">
        <v>0.06064127705433516</v>
      </c>
      <c r="AG413" s="24" t="n">
        <v>0.1307738412030315</v>
      </c>
      <c r="AH413" s="24" t="n">
        <v>0.1504592637902154</v>
      </c>
      <c r="AI413" s="24" t="n">
        <v>0.06352011759384721</v>
      </c>
      <c r="AJ413" s="24" t="n">
        <v>0.1202204882311763</v>
      </c>
      <c r="AL413" s="24" t="n">
        <v>0.06854447537474927</v>
      </c>
      <c r="AM413" s="24" t="n">
        <v>0.05314979217527227</v>
      </c>
      <c r="AN413" s="24" t="n">
        <v>0.07807151146943873</v>
      </c>
      <c r="AO413" s="24" t="n">
        <v>0.09068655478801464</v>
      </c>
      <c r="AP413" s="24" t="n">
        <v>0.1601545439739285</v>
      </c>
      <c r="AQ413" s="24" t="n">
        <v>0.1330983456620992</v>
      </c>
      <c r="AR413" s="24" t="n">
        <v>0.1130254364239</v>
      </c>
      <c r="AS413" s="24" t="n">
        <v>0.2025724007073194</v>
      </c>
      <c r="AU413" s="24" t="n">
        <v>0.09707205565374974</v>
      </c>
      <c r="AV413" s="24" t="n">
        <v>0.1431382265319422</v>
      </c>
      <c r="AW413" s="24" t="n">
        <v>0.09797077595156989</v>
      </c>
      <c r="AX413" s="24" t="n">
        <v>0.06689885447569995</v>
      </c>
    </row>
    <row r="414">
      <c r="B414" s="23" t="inlineStr">
        <is>
          <t>Not very valued</t>
        </is>
      </c>
      <c r="C414" s="24" t="n">
        <v>0.3114043576354247</v>
      </c>
      <c r="D414" s="24" t="n">
        <v>0.2959525914963944</v>
      </c>
      <c r="E414" s="24" t="n">
        <v>0.3270043799206432</v>
      </c>
      <c r="G414" s="24" t="n">
        <v>0.2797993539093273</v>
      </c>
      <c r="H414" s="24" t="n">
        <v>0.2414499776084159</v>
      </c>
      <c r="I414" s="24" t="n">
        <v>0.3017316963942814</v>
      </c>
      <c r="J414" s="24" t="n">
        <v>0.3223693732737832</v>
      </c>
      <c r="K414" s="24" t="n">
        <v>0.3478255717837801</v>
      </c>
      <c r="L414" s="24" t="n">
        <v>0.3635614430612383</v>
      </c>
      <c r="N414" s="24" t="n">
        <v>0.3315017256213599</v>
      </c>
      <c r="O414" s="24" t="n">
        <v>0.2974832092719645</v>
      </c>
      <c r="P414" s="24" t="n">
        <v>0.2594738207538093</v>
      </c>
      <c r="Q414" s="24" t="n">
        <v>0.3285576167114907</v>
      </c>
      <c r="R414" s="24" t="n">
        <v>0.2533632759082797</v>
      </c>
      <c r="S414" s="24" t="n">
        <v>0.3185990021349511</v>
      </c>
      <c r="T414" s="24" t="n">
        <v>0.3262333989168774</v>
      </c>
      <c r="U414" s="24" t="n">
        <v>0.3074421067396385</v>
      </c>
      <c r="V414" s="24" t="n">
        <v>0.358260976664092</v>
      </c>
      <c r="W414" s="24" t="n">
        <v>0.3168317676879749</v>
      </c>
      <c r="Y414" s="24" t="n">
        <v>0.2910786234223564</v>
      </c>
      <c r="Z414" s="24" t="n">
        <v>0.335253793142812</v>
      </c>
      <c r="AA414" s="24" t="n">
        <v>0.3037488180248632</v>
      </c>
      <c r="AB414" s="24" t="n">
        <v>0.3153373113861647</v>
      </c>
      <c r="AD414" s="24" t="n">
        <v>0.3219533715867856</v>
      </c>
      <c r="AE414" s="24" t="n">
        <v>0.2769185277111157</v>
      </c>
      <c r="AF414" s="24" t="n">
        <v>0.3607400770620188</v>
      </c>
      <c r="AG414" s="24" t="n">
        <v>0.3256757337345611</v>
      </c>
      <c r="AH414" s="24" t="n">
        <v>0.3073478229605764</v>
      </c>
      <c r="AI414" s="24" t="n">
        <v>0.3300089429850552</v>
      </c>
      <c r="AJ414" s="24" t="n">
        <v>0.3335916461109591</v>
      </c>
      <c r="AL414" s="24" t="n">
        <v>0.2996205533626743</v>
      </c>
      <c r="AM414" s="24" t="n">
        <v>0.2323147923551625</v>
      </c>
      <c r="AN414" s="24" t="n">
        <v>0.3430174153108271</v>
      </c>
      <c r="AO414" s="24" t="n">
        <v>0.3281505352503182</v>
      </c>
      <c r="AP414" s="24" t="n">
        <v>0.331575975763383</v>
      </c>
      <c r="AQ414" s="24" t="n">
        <v>0.4132667088106148</v>
      </c>
      <c r="AR414" s="24" t="n">
        <v>0.3117061700776207</v>
      </c>
      <c r="AS414" s="24" t="n">
        <v>0.3293667053632939</v>
      </c>
      <c r="AU414" s="24" t="n">
        <v>0.3412205582317034</v>
      </c>
      <c r="AV414" s="24" t="n">
        <v>0.321615158362414</v>
      </c>
      <c r="AW414" s="24" t="n">
        <v>0.2937828482463626</v>
      </c>
      <c r="AX414" s="24" t="n">
        <v>0.2938920076179987</v>
      </c>
    </row>
    <row r="415">
      <c r="B415" s="23" t="inlineStr">
        <is>
          <t>Fairly valued</t>
        </is>
      </c>
      <c r="C415" s="24" t="n">
        <v>0.3832820339833016</v>
      </c>
      <c r="D415" s="24" t="n">
        <v>0.3851765946073727</v>
      </c>
      <c r="E415" s="24" t="n">
        <v>0.3808461100876135</v>
      </c>
      <c r="G415" s="24" t="n">
        <v>0.4074719284128616</v>
      </c>
      <c r="H415" s="24" t="n">
        <v>0.3456661700400401</v>
      </c>
      <c r="I415" s="24" t="n">
        <v>0.3486654836537177</v>
      </c>
      <c r="J415" s="24" t="n">
        <v>0.4017642087721768</v>
      </c>
      <c r="K415" s="24" t="n">
        <v>0.427654266459475</v>
      </c>
      <c r="L415" s="24" t="n">
        <v>0.3811320931349512</v>
      </c>
      <c r="N415" s="24" t="n">
        <v>0.3076757816920751</v>
      </c>
      <c r="O415" s="24" t="n">
        <v>0.3553515025391318</v>
      </c>
      <c r="P415" s="24" t="n">
        <v>0.4357882012984724</v>
      </c>
      <c r="Q415" s="24" t="n">
        <v>0.3815487487189483</v>
      </c>
      <c r="R415" s="24" t="n">
        <v>0.375958048779523</v>
      </c>
      <c r="S415" s="24" t="n">
        <v>0.4094170416246044</v>
      </c>
      <c r="T415" s="24" t="n">
        <v>0.3737812023920582</v>
      </c>
      <c r="U415" s="24" t="n">
        <v>0.3628925057103093</v>
      </c>
      <c r="V415" s="24" t="n">
        <v>0.3656654991925181</v>
      </c>
      <c r="W415" s="24" t="n">
        <v>0.4259146472780962</v>
      </c>
      <c r="Y415" s="24" t="n">
        <v>0.4083638916239031</v>
      </c>
      <c r="Z415" s="24" t="n">
        <v>0.3683996789118543</v>
      </c>
      <c r="AA415" s="24" t="n">
        <v>0.3946883109194328</v>
      </c>
      <c r="AB415" s="24" t="n">
        <v>0.361603988591819</v>
      </c>
      <c r="AD415" s="24" t="n">
        <v>0.3329982710403256</v>
      </c>
      <c r="AE415" s="24" t="n">
        <v>0.4264562752634969</v>
      </c>
      <c r="AF415" s="24" t="n">
        <v>0.3694279802168201</v>
      </c>
      <c r="AG415" s="24" t="n">
        <v>0.4173487408606497</v>
      </c>
      <c r="AH415" s="24" t="n">
        <v>0.38524468746097</v>
      </c>
      <c r="AI415" s="24" t="n">
        <v>0.312220869752353</v>
      </c>
      <c r="AJ415" s="24" t="n">
        <v>0.3611191435409822</v>
      </c>
      <c r="AL415" s="24" t="n">
        <v>0.3950334066325791</v>
      </c>
      <c r="AM415" s="24" t="n">
        <v>0.4416083004522407</v>
      </c>
      <c r="AN415" s="24" t="n">
        <v>0.4081107184386574</v>
      </c>
      <c r="AO415" s="24" t="n">
        <v>0.4410836402040826</v>
      </c>
      <c r="AP415" s="24" t="n">
        <v>0.347722534072338</v>
      </c>
      <c r="AQ415" s="24" t="n">
        <v>0.2847125145519581</v>
      </c>
      <c r="AR415" s="24" t="n">
        <v>0.3762394643473188</v>
      </c>
      <c r="AS415" s="24" t="n">
        <v>0.2556551149427913</v>
      </c>
      <c r="AU415" s="24" t="n">
        <v>0.4101918769606121</v>
      </c>
      <c r="AV415" s="24" t="n">
        <v>0.3614983838208149</v>
      </c>
      <c r="AW415" s="24" t="n">
        <v>0.3791503881574108</v>
      </c>
      <c r="AX415" s="24" t="n">
        <v>0.3935503348837583</v>
      </c>
    </row>
    <row r="416">
      <c r="B416" s="23" t="inlineStr">
        <is>
          <t>Very valued</t>
        </is>
      </c>
      <c r="C416" s="24" t="n">
        <v>0.1630124499079825</v>
      </c>
      <c r="D416" s="24" t="n">
        <v>0.1905648236961411</v>
      </c>
      <c r="E416" s="24" t="n">
        <v>0.136549650939693</v>
      </c>
      <c r="G416" s="24" t="n">
        <v>0.1689053851668855</v>
      </c>
      <c r="H416" s="24" t="n">
        <v>0.2856488249326294</v>
      </c>
      <c r="I416" s="24" t="n">
        <v>0.1688010098285918</v>
      </c>
      <c r="J416" s="24" t="n">
        <v>0.1008877726271248</v>
      </c>
      <c r="K416" s="24" t="n">
        <v>0.08966370687419944</v>
      </c>
      <c r="L416" s="24" t="n">
        <v>0.1544548570111373</v>
      </c>
      <c r="N416" s="24" t="n">
        <v>0.1529071128073617</v>
      </c>
      <c r="O416" s="24" t="n">
        <v>0.223360152393556</v>
      </c>
      <c r="P416" s="24" t="n">
        <v>0.1679263064011919</v>
      </c>
      <c r="Q416" s="24" t="n">
        <v>0.1810286085661868</v>
      </c>
      <c r="R416" s="24" t="n">
        <v>0.2202851984866375</v>
      </c>
      <c r="S416" s="24" t="n">
        <v>0.142308741295652</v>
      </c>
      <c r="T416" s="24" t="n">
        <v>0.1888225018946883</v>
      </c>
      <c r="U416" s="24" t="n">
        <v>0.1809336241589183</v>
      </c>
      <c r="V416" s="24" t="n">
        <v>0.1135742752391001</v>
      </c>
      <c r="W416" s="24" t="n">
        <v>0.1076104335489176</v>
      </c>
      <c r="Y416" s="24" t="n">
        <v>0.190836567728414</v>
      </c>
      <c r="Z416" s="24" t="n">
        <v>0.1308722259821017</v>
      </c>
      <c r="AA416" s="24" t="n">
        <v>0.1653349138371555</v>
      </c>
      <c r="AB416" s="24" t="n">
        <v>0.1642801868393086</v>
      </c>
      <c r="AD416" s="24" t="n">
        <v>0.2012026486260563</v>
      </c>
      <c r="AE416" s="24" t="n">
        <v>0.1928957771652536</v>
      </c>
      <c r="AF416" s="24" t="n">
        <v>0.1805802189446352</v>
      </c>
      <c r="AG416" s="24" t="n">
        <v>0.09094305348837931</v>
      </c>
      <c r="AH416" s="24" t="n">
        <v>0.1383429863230693</v>
      </c>
      <c r="AI416" s="24" t="n">
        <v>0.1241119228741518</v>
      </c>
      <c r="AJ416" s="24" t="n">
        <v>0.1186242056558281</v>
      </c>
      <c r="AL416" s="24" t="n">
        <v>0.212303509286373</v>
      </c>
      <c r="AM416" s="24" t="n">
        <v>0.2512243242188436</v>
      </c>
      <c r="AN416" s="24" t="n">
        <v>0.1456536986482938</v>
      </c>
      <c r="AO416" s="24" t="n">
        <v>0.1028132127094535</v>
      </c>
      <c r="AP416" s="24" t="n">
        <v>0.1362951793477053</v>
      </c>
      <c r="AQ416" s="24" t="n">
        <v>0.08820979959408137</v>
      </c>
      <c r="AR416" s="24" t="n">
        <v>0.120874951966066</v>
      </c>
      <c r="AS416" s="24" t="n">
        <v>0.1220408262558921</v>
      </c>
      <c r="AU416" s="24" t="n">
        <v>0.1069219562758688</v>
      </c>
      <c r="AV416" s="24" t="n">
        <v>0.1357860282646286</v>
      </c>
      <c r="AW416" s="24" t="n">
        <v>0.2086637723564724</v>
      </c>
      <c r="AX416" s="24" t="n">
        <v>0.1830281741817531</v>
      </c>
    </row>
    <row r="417">
      <c r="B417" s="23" t="inlineStr">
        <is>
          <t>Don’t know</t>
        </is>
      </c>
      <c r="C417" s="24" t="n">
        <v>0.03738346033507717</v>
      </c>
      <c r="D417" s="24" t="n">
        <v>0.02879893662054381</v>
      </c>
      <c r="E417" s="24" t="n">
        <v>0.04549442186954038</v>
      </c>
      <c r="G417" s="24" t="n">
        <v>0.05964046868101482</v>
      </c>
      <c r="H417" s="24" t="n">
        <v>0.04459606186446334</v>
      </c>
      <c r="I417" s="24" t="n">
        <v>0.02972974633542096</v>
      </c>
      <c r="J417" s="24" t="n">
        <v>0.04086733750255751</v>
      </c>
      <c r="K417" s="24" t="n">
        <v>0.03910733199001649</v>
      </c>
      <c r="L417" s="24" t="n">
        <v>0.01906078764941422</v>
      </c>
      <c r="N417" s="24" t="n">
        <v>0.04729437633520214</v>
      </c>
      <c r="O417" s="24" t="n">
        <v>0.02609153233035734</v>
      </c>
      <c r="P417" s="24" t="n">
        <v>0.02675839472548208</v>
      </c>
      <c r="Q417" s="24" t="n">
        <v>0.02389429747493016</v>
      </c>
      <c r="R417" s="24" t="n">
        <v>0.03315117328524289</v>
      </c>
      <c r="S417" s="24" t="n">
        <v>0.04556045273370553</v>
      </c>
      <c r="T417" s="24" t="n">
        <v>0.03585883499743141</v>
      </c>
      <c r="U417" s="24" t="n">
        <v>0.04060895006645047</v>
      </c>
      <c r="V417" s="24" t="n">
        <v>0.05268571307038444</v>
      </c>
      <c r="W417" s="24" t="n">
        <v>0.03066246010047508</v>
      </c>
      <c r="Y417" s="24" t="n">
        <v>0.02419605442260672</v>
      </c>
      <c r="Z417" s="24" t="n">
        <v>0.0546063370012713</v>
      </c>
      <c r="AA417" s="24" t="n">
        <v>0.02583238345871083</v>
      </c>
      <c r="AB417" s="24" t="n">
        <v>0.04391346039223812</v>
      </c>
      <c r="AD417" s="24" t="n">
        <v>0.03579757721608162</v>
      </c>
      <c r="AE417" s="24" t="n">
        <v>0.02129753174037764</v>
      </c>
      <c r="AF417" s="24" t="n">
        <v>0.02861044672219083</v>
      </c>
      <c r="AG417" s="24" t="n">
        <v>0.03525863071337823</v>
      </c>
      <c r="AH417" s="24" t="n">
        <v>0.01860523946516881</v>
      </c>
      <c r="AI417" s="24" t="n">
        <v>0.170138146794593</v>
      </c>
      <c r="AJ417" s="24" t="n">
        <v>0.0664445164610543</v>
      </c>
      <c r="AL417" s="24" t="n">
        <v>0.02449805534362405</v>
      </c>
      <c r="AM417" s="24" t="n">
        <v>0.02170279079848098</v>
      </c>
      <c r="AN417" s="24" t="n">
        <v>0.02514665613278317</v>
      </c>
      <c r="AO417" s="24" t="n">
        <v>0.03726605704813117</v>
      </c>
      <c r="AP417" s="24" t="n">
        <v>0.02425176684264516</v>
      </c>
      <c r="AQ417" s="24" t="n">
        <v>0.08071263138124643</v>
      </c>
      <c r="AR417" s="24" t="n">
        <v>0.07815397718509465</v>
      </c>
      <c r="AS417" s="24" t="n">
        <v>0.09036495273070315</v>
      </c>
      <c r="AU417" s="24" t="n">
        <v>0.04459355287806602</v>
      </c>
      <c r="AV417" s="24" t="n">
        <v>0.03796220302020025</v>
      </c>
      <c r="AW417" s="24" t="n">
        <v>0.02043221528818435</v>
      </c>
      <c r="AX417" s="24" t="n">
        <v>0.06263062884079</v>
      </c>
    </row>
    <row r="419">
      <c r="B419" s="20" t="inlineStr">
        <is>
          <t>How valued do you think each of the following are by society for the work that they do?: Prison officers</t>
        </is>
      </c>
    </row>
    <row r="420">
      <c r="B420" s="21" t="inlineStr">
        <is>
          <t>BASE: All Respondents</t>
        </is>
      </c>
    </row>
    <row r="421">
      <c r="B421" s="16" t="inlineStr">
        <is>
          <t>Unweighted</t>
        </is>
      </c>
      <c r="C421" s="22" t="n">
        <v>1999</v>
      </c>
      <c r="D421" s="22" t="n">
        <v>936</v>
      </c>
      <c r="E421" s="22" t="n">
        <v>1056</v>
      </c>
      <c r="G421" s="22" t="n">
        <v>282</v>
      </c>
      <c r="H421" s="22" t="n">
        <v>355</v>
      </c>
      <c r="I421" s="22" t="n">
        <v>333</v>
      </c>
      <c r="J421" s="22" t="n">
        <v>313</v>
      </c>
      <c r="K421" s="22" t="n">
        <v>283</v>
      </c>
      <c r="L421" s="22" t="n">
        <v>433</v>
      </c>
      <c r="N421" s="22" t="n">
        <v>103</v>
      </c>
      <c r="O421" s="22" t="n">
        <v>103</v>
      </c>
      <c r="P421" s="22" t="n">
        <v>259</v>
      </c>
      <c r="Q421" s="22" t="n">
        <v>192</v>
      </c>
      <c r="R421" s="22" t="n">
        <v>162</v>
      </c>
      <c r="S421" s="22" t="n">
        <v>220</v>
      </c>
      <c r="T421" s="22" t="n">
        <v>220</v>
      </c>
      <c r="U421" s="22" t="n">
        <v>302</v>
      </c>
      <c r="V421" s="22" t="n">
        <v>270</v>
      </c>
      <c r="W421" s="22" t="n">
        <v>168</v>
      </c>
      <c r="Y421" s="22" t="n">
        <v>568</v>
      </c>
      <c r="Z421" s="22" t="n">
        <v>481</v>
      </c>
      <c r="AA421" s="22" t="n">
        <v>459</v>
      </c>
      <c r="AB421" s="22" t="n">
        <v>474</v>
      </c>
      <c r="AD421" s="22" t="n">
        <v>355</v>
      </c>
      <c r="AE421" s="22" t="n">
        <v>640</v>
      </c>
      <c r="AF421" s="22" t="n">
        <v>155</v>
      </c>
      <c r="AG421" s="22" t="n">
        <v>118</v>
      </c>
      <c r="AH421" s="22" t="n">
        <v>274</v>
      </c>
      <c r="AI421" s="22" t="n">
        <v>42</v>
      </c>
      <c r="AJ421" s="22" t="n">
        <v>415</v>
      </c>
      <c r="AL421" s="22" t="n">
        <v>299</v>
      </c>
      <c r="AM421" s="22" t="n">
        <v>422</v>
      </c>
      <c r="AN421" s="22" t="n">
        <v>182</v>
      </c>
      <c r="AO421" s="22" t="n">
        <v>220</v>
      </c>
      <c r="AP421" s="22" t="n">
        <v>458</v>
      </c>
      <c r="AQ421" s="22" t="n">
        <v>159</v>
      </c>
      <c r="AR421" s="22" t="n">
        <v>174</v>
      </c>
      <c r="AS421" s="22" t="n">
        <v>85</v>
      </c>
      <c r="AU421" s="22" t="n">
        <v>423</v>
      </c>
      <c r="AV421" s="22" t="n">
        <v>543</v>
      </c>
      <c r="AW421" s="22" t="n">
        <v>701</v>
      </c>
      <c r="AX421" s="22" t="n">
        <v>332</v>
      </c>
    </row>
    <row r="422">
      <c r="B422" s="18" t="inlineStr">
        <is>
          <t>Weighted</t>
        </is>
      </c>
      <c r="C422" s="22" t="n">
        <v>1999</v>
      </c>
      <c r="D422" s="22" t="n">
        <v>987</v>
      </c>
      <c r="E422" s="22" t="n">
        <v>1009</v>
      </c>
      <c r="G422" s="22" t="n">
        <v>277</v>
      </c>
      <c r="H422" s="22" t="n">
        <v>341</v>
      </c>
      <c r="I422" s="22" t="n">
        <v>340</v>
      </c>
      <c r="J422" s="22" t="n">
        <v>341</v>
      </c>
      <c r="K422" s="22" t="n">
        <v>282</v>
      </c>
      <c r="L422" s="22" t="n">
        <v>420</v>
      </c>
      <c r="N422" s="22" t="n">
        <v>114</v>
      </c>
      <c r="O422" s="22" t="n">
        <v>91</v>
      </c>
      <c r="P422" s="22" t="n">
        <v>250</v>
      </c>
      <c r="Q422" s="22" t="n">
        <v>182</v>
      </c>
      <c r="R422" s="22" t="n">
        <v>159</v>
      </c>
      <c r="S422" s="22" t="n">
        <v>205</v>
      </c>
      <c r="T422" s="22" t="n">
        <v>205</v>
      </c>
      <c r="U422" s="22" t="n">
        <v>317</v>
      </c>
      <c r="V422" s="22" t="n">
        <v>295</v>
      </c>
      <c r="W422" s="22" t="n">
        <v>182</v>
      </c>
      <c r="Y422" s="22" t="n">
        <v>540</v>
      </c>
      <c r="Z422" s="22" t="n">
        <v>519</v>
      </c>
      <c r="AA422" s="22" t="n">
        <v>440</v>
      </c>
      <c r="AB422" s="22" t="n">
        <v>500</v>
      </c>
      <c r="AD422" s="22" t="n">
        <v>350</v>
      </c>
      <c r="AE422" s="22" t="n">
        <v>639</v>
      </c>
      <c r="AF422" s="22" t="n">
        <v>159</v>
      </c>
      <c r="AG422" s="22" t="n">
        <v>114</v>
      </c>
      <c r="AH422" s="22" t="n">
        <v>280</v>
      </c>
      <c r="AI422" s="22" t="n">
        <v>42</v>
      </c>
      <c r="AJ422" s="22" t="n">
        <v>416</v>
      </c>
      <c r="AL422" s="22" t="n">
        <v>296</v>
      </c>
      <c r="AM422" s="22" t="n">
        <v>417</v>
      </c>
      <c r="AN422" s="22" t="n">
        <v>184</v>
      </c>
      <c r="AO422" s="22" t="n">
        <v>215</v>
      </c>
      <c r="AP422" s="22" t="n">
        <v>465</v>
      </c>
      <c r="AQ422" s="22" t="n">
        <v>157</v>
      </c>
      <c r="AR422" s="22" t="n">
        <v>175</v>
      </c>
      <c r="AS422" s="22" t="n">
        <v>90</v>
      </c>
      <c r="AU422" s="22" t="n">
        <v>421</v>
      </c>
      <c r="AV422" s="22" t="n">
        <v>546</v>
      </c>
      <c r="AW422" s="22" t="n">
        <v>697</v>
      </c>
      <c r="AX422" s="22" t="n">
        <v>335</v>
      </c>
    </row>
    <row r="423">
      <c r="B423" s="23" t="inlineStr">
        <is>
          <t>Not at all valued</t>
        </is>
      </c>
      <c r="C423" s="24" t="n">
        <v>0.1175923992512396</v>
      </c>
      <c r="D423" s="24" t="n">
        <v>0.1210365443750519</v>
      </c>
      <c r="E423" s="24" t="n">
        <v>0.114576329340827</v>
      </c>
      <c r="G423" s="24" t="n">
        <v>0.1045358319957943</v>
      </c>
      <c r="H423" s="24" t="n">
        <v>0.0827495323914554</v>
      </c>
      <c r="I423" s="24" t="n">
        <v>0.1039031532690852</v>
      </c>
      <c r="J423" s="24" t="n">
        <v>0.1262478186250484</v>
      </c>
      <c r="K423" s="24" t="n">
        <v>0.1481770108822054</v>
      </c>
      <c r="L423" s="24" t="n">
        <v>0.1380348926391274</v>
      </c>
      <c r="N423" s="24" t="n">
        <v>0.1383922562317844</v>
      </c>
      <c r="O423" s="24" t="n">
        <v>0.1145477884776262</v>
      </c>
      <c r="P423" s="24" t="n">
        <v>0.09806410377677617</v>
      </c>
      <c r="Q423" s="24" t="n">
        <v>0.1200124602779855</v>
      </c>
      <c r="R423" s="24" t="n">
        <v>0.1010319337741715</v>
      </c>
      <c r="S423" s="24" t="n">
        <v>0.08747367968773336</v>
      </c>
      <c r="T423" s="24" t="n">
        <v>0.07952253026559654</v>
      </c>
      <c r="U423" s="24" t="n">
        <v>0.1141727032871135</v>
      </c>
      <c r="V423" s="24" t="n">
        <v>0.1419202213141731</v>
      </c>
      <c r="W423" s="24" t="n">
        <v>0.1881790906447694</v>
      </c>
      <c r="Y423" s="24" t="n">
        <v>0.1318677885386566</v>
      </c>
      <c r="Z423" s="24" t="n">
        <v>0.1154385011616879</v>
      </c>
      <c r="AA423" s="24" t="n">
        <v>0.08568143534653609</v>
      </c>
      <c r="AB423" s="24" t="n">
        <v>0.1324923732739231</v>
      </c>
      <c r="AD423" s="24" t="n">
        <v>0.1130952080055416</v>
      </c>
      <c r="AE423" s="24" t="n">
        <v>0.1058418560630572</v>
      </c>
      <c r="AF423" s="24" t="n">
        <v>0.1027089977319688</v>
      </c>
      <c r="AG423" s="24" t="n">
        <v>0.2051901464825228</v>
      </c>
      <c r="AH423" s="24" t="n">
        <v>0.1457204562940959</v>
      </c>
      <c r="AI423" s="24" t="n">
        <v>0.07050354144323259</v>
      </c>
      <c r="AJ423" s="24" t="n">
        <v>0.10693775317949</v>
      </c>
      <c r="AL423" s="24" t="n">
        <v>0.1018111839973961</v>
      </c>
      <c r="AM423" s="24" t="n">
        <v>0.0842719684845394</v>
      </c>
      <c r="AN423" s="24" t="n">
        <v>0.1084136289714188</v>
      </c>
      <c r="AO423" s="24" t="n">
        <v>0.1751673971887932</v>
      </c>
      <c r="AP423" s="24" t="n">
        <v>0.1362249330782206</v>
      </c>
      <c r="AQ423" s="24" t="n">
        <v>0.1156799055424995</v>
      </c>
      <c r="AR423" s="24" t="n">
        <v>0.09745469493374889</v>
      </c>
      <c r="AS423" s="24" t="n">
        <v>0.1514675002982002</v>
      </c>
      <c r="AU423" s="24" t="n">
        <v>0.1307896058632065</v>
      </c>
      <c r="AV423" s="24" t="n">
        <v>0.1623770284582545</v>
      </c>
      <c r="AW423" s="24" t="n">
        <v>0.09563589163619217</v>
      </c>
      <c r="AX423" s="24" t="n">
        <v>0.0736144984127263</v>
      </c>
    </row>
    <row r="424">
      <c r="B424" s="23" t="inlineStr">
        <is>
          <t>Not very valued</t>
        </is>
      </c>
      <c r="C424" s="24" t="n">
        <v>0.4274910168375679</v>
      </c>
      <c r="D424" s="24" t="n">
        <v>0.4093258808160374</v>
      </c>
      <c r="E424" s="24" t="n">
        <v>0.4460938386326459</v>
      </c>
      <c r="G424" s="24" t="n">
        <v>0.3866181213105228</v>
      </c>
      <c r="H424" s="24" t="n">
        <v>0.3523963440651708</v>
      </c>
      <c r="I424" s="24" t="n">
        <v>0.3989178638939284</v>
      </c>
      <c r="J424" s="24" t="n">
        <v>0.4357755254108904</v>
      </c>
      <c r="K424" s="24" t="n">
        <v>0.4799051352995885</v>
      </c>
      <c r="L424" s="24" t="n">
        <v>0.4966725820384888</v>
      </c>
      <c r="N424" s="24" t="n">
        <v>0.5015898974176595</v>
      </c>
      <c r="O424" s="24" t="n">
        <v>0.368031342551537</v>
      </c>
      <c r="P424" s="24" t="n">
        <v>0.4223534241468229</v>
      </c>
      <c r="Q424" s="24" t="n">
        <v>0.4223867736063111</v>
      </c>
      <c r="R424" s="24" t="n">
        <v>0.3815189584476607</v>
      </c>
      <c r="S424" s="24" t="n">
        <v>0.4128131363647559</v>
      </c>
      <c r="T424" s="24" t="n">
        <v>0.434446787800095</v>
      </c>
      <c r="U424" s="24" t="n">
        <v>0.4115857682262923</v>
      </c>
      <c r="V424" s="24" t="n">
        <v>0.4798434214444474</v>
      </c>
      <c r="W424" s="24" t="n">
        <v>0.4146525252189759</v>
      </c>
      <c r="Y424" s="24" t="n">
        <v>0.3967960831011687</v>
      </c>
      <c r="Z424" s="24" t="n">
        <v>0.4672879450236123</v>
      </c>
      <c r="AA424" s="24" t="n">
        <v>0.4297123700143495</v>
      </c>
      <c r="AB424" s="24" t="n">
        <v>0.4173775430201972</v>
      </c>
      <c r="AD424" s="24" t="n">
        <v>0.4228398049207259</v>
      </c>
      <c r="AE424" s="24" t="n">
        <v>0.399455958761482</v>
      </c>
      <c r="AF424" s="24" t="n">
        <v>0.5120597653791765</v>
      </c>
      <c r="AG424" s="24" t="n">
        <v>0.4529132995041343</v>
      </c>
      <c r="AH424" s="24" t="n">
        <v>0.4013681914912107</v>
      </c>
      <c r="AI424" s="24" t="n">
        <v>0.3556099113821607</v>
      </c>
      <c r="AJ424" s="24" t="n">
        <v>0.4601333758949819</v>
      </c>
      <c r="AL424" s="24" t="n">
        <v>0.4064222057916239</v>
      </c>
      <c r="AM424" s="24" t="n">
        <v>0.3744230465414091</v>
      </c>
      <c r="AN424" s="24" t="n">
        <v>0.4696942656585918</v>
      </c>
      <c r="AO424" s="24" t="n">
        <v>0.4465060170112028</v>
      </c>
      <c r="AP424" s="24" t="n">
        <v>0.4249667363278739</v>
      </c>
      <c r="AQ424" s="24" t="n">
        <v>0.5000843225507634</v>
      </c>
      <c r="AR424" s="24" t="n">
        <v>0.465398376984641</v>
      </c>
      <c r="AS424" s="24" t="n">
        <v>0.4235839596649205</v>
      </c>
      <c r="AU424" s="24" t="n">
        <v>0.4873453001834137</v>
      </c>
      <c r="AV424" s="24" t="n">
        <v>0.4261763855880806</v>
      </c>
      <c r="AW424" s="24" t="n">
        <v>0.4121489911644459</v>
      </c>
      <c r="AX424" s="24" t="n">
        <v>0.3862420484579325</v>
      </c>
    </row>
    <row r="425">
      <c r="B425" s="23" t="inlineStr">
        <is>
          <t>Fairly valued</t>
        </is>
      </c>
      <c r="C425" s="24" t="n">
        <v>0.2855814947667383</v>
      </c>
      <c r="D425" s="24" t="n">
        <v>0.3011015041885142</v>
      </c>
      <c r="E425" s="24" t="n">
        <v>0.2703983046808304</v>
      </c>
      <c r="G425" s="24" t="n">
        <v>0.3016350749903766</v>
      </c>
      <c r="H425" s="24" t="n">
        <v>0.3101311177118966</v>
      </c>
      <c r="I425" s="24" t="n">
        <v>0.3095506751758723</v>
      </c>
      <c r="J425" s="24" t="n">
        <v>0.3254101110875946</v>
      </c>
      <c r="K425" s="24" t="n">
        <v>0.2473156826681289</v>
      </c>
      <c r="L425" s="24" t="n">
        <v>0.2290147028616197</v>
      </c>
      <c r="N425" s="24" t="n">
        <v>0.1990602176006784</v>
      </c>
      <c r="O425" s="24" t="n">
        <v>0.3743174191329113</v>
      </c>
      <c r="P425" s="24" t="n">
        <v>0.3180386416998842</v>
      </c>
      <c r="Q425" s="24" t="n">
        <v>0.2919664231044324</v>
      </c>
      <c r="R425" s="24" t="n">
        <v>0.3114227519724683</v>
      </c>
      <c r="S425" s="24" t="n">
        <v>0.3185270031860863</v>
      </c>
      <c r="T425" s="24" t="n">
        <v>0.2869273580884764</v>
      </c>
      <c r="U425" s="24" t="n">
        <v>0.2606053602827229</v>
      </c>
      <c r="V425" s="24" t="n">
        <v>0.2466861094775009</v>
      </c>
      <c r="W425" s="24" t="n">
        <v>0.2898440698117637</v>
      </c>
      <c r="Y425" s="24" t="n">
        <v>0.2934039581467379</v>
      </c>
      <c r="Z425" s="24" t="n">
        <v>0.2666172362180296</v>
      </c>
      <c r="AA425" s="24" t="n">
        <v>0.3179968173300113</v>
      </c>
      <c r="AB425" s="24" t="n">
        <v>0.2682926508342184</v>
      </c>
      <c r="AD425" s="24" t="n">
        <v>0.2839759714294148</v>
      </c>
      <c r="AE425" s="24" t="n">
        <v>0.3193522696877523</v>
      </c>
      <c r="AF425" s="24" t="n">
        <v>0.2342629084473754</v>
      </c>
      <c r="AG425" s="24" t="n">
        <v>0.206958314135281</v>
      </c>
      <c r="AH425" s="24" t="n">
        <v>0.3189661790645148</v>
      </c>
      <c r="AI425" s="24" t="n">
        <v>0.3298888410798397</v>
      </c>
      <c r="AJ425" s="24" t="n">
        <v>0.2492341443268007</v>
      </c>
      <c r="AL425" s="24" t="n">
        <v>0.3036424615936465</v>
      </c>
      <c r="AM425" s="24" t="n">
        <v>0.332776980770195</v>
      </c>
      <c r="AN425" s="24" t="n">
        <v>0.2901964247014304</v>
      </c>
      <c r="AO425" s="24" t="n">
        <v>0.2137320385639235</v>
      </c>
      <c r="AP425" s="24" t="n">
        <v>0.3308265154592401</v>
      </c>
      <c r="AQ425" s="24" t="n">
        <v>0.1680691929002921</v>
      </c>
      <c r="AR425" s="24" t="n">
        <v>0.2358559169619006</v>
      </c>
      <c r="AS425" s="24" t="n">
        <v>0.2378667277735749</v>
      </c>
      <c r="AU425" s="24" t="n">
        <v>0.2421813931678753</v>
      </c>
      <c r="AV425" s="24" t="n">
        <v>0.2491154790770786</v>
      </c>
      <c r="AW425" s="24" t="n">
        <v>0.3163715245843894</v>
      </c>
      <c r="AX425" s="24" t="n">
        <v>0.3356161605835325</v>
      </c>
    </row>
    <row r="426">
      <c r="B426" s="23" t="inlineStr">
        <is>
          <t>Very valued</t>
        </is>
      </c>
      <c r="C426" s="24" t="n">
        <v>0.107033581501828</v>
      </c>
      <c r="D426" s="24" t="n">
        <v>0.1233761055850245</v>
      </c>
      <c r="E426" s="24" t="n">
        <v>0.09049366719407438</v>
      </c>
      <c r="G426" s="24" t="n">
        <v>0.124377121949807</v>
      </c>
      <c r="H426" s="24" t="n">
        <v>0.1884708201912183</v>
      </c>
      <c r="I426" s="24" t="n">
        <v>0.1386349499162386</v>
      </c>
      <c r="J426" s="24" t="n">
        <v>0.04262074700705419</v>
      </c>
      <c r="K426" s="24" t="n">
        <v>0.05749402867200087</v>
      </c>
      <c r="L426" s="24" t="n">
        <v>0.08938032464045112</v>
      </c>
      <c r="N426" s="24" t="n">
        <v>0.1324885185171427</v>
      </c>
      <c r="O426" s="24" t="n">
        <v>0.09959077770473974</v>
      </c>
      <c r="P426" s="24" t="n">
        <v>0.1084280125923507</v>
      </c>
      <c r="Q426" s="24" t="n">
        <v>0.1045828865338396</v>
      </c>
      <c r="R426" s="24" t="n">
        <v>0.1419765221213177</v>
      </c>
      <c r="S426" s="24" t="n">
        <v>0.1057407607777816</v>
      </c>
      <c r="T426" s="24" t="n">
        <v>0.1332114824042151</v>
      </c>
      <c r="U426" s="24" t="n">
        <v>0.1192782706623501</v>
      </c>
      <c r="V426" s="24" t="n">
        <v>0.07236201767393471</v>
      </c>
      <c r="W426" s="24" t="n">
        <v>0.07179782916118647</v>
      </c>
      <c r="Y426" s="24" t="n">
        <v>0.1306639469831434</v>
      </c>
      <c r="Z426" s="24" t="n">
        <v>0.07375045705753965</v>
      </c>
      <c r="AA426" s="24" t="n">
        <v>0.0995437160837543</v>
      </c>
      <c r="AB426" s="24" t="n">
        <v>0.1226517515230834</v>
      </c>
      <c r="AD426" s="24" t="n">
        <v>0.1275419198982334</v>
      </c>
      <c r="AE426" s="24" t="n">
        <v>0.1277476026216681</v>
      </c>
      <c r="AF426" s="24" t="n">
        <v>0.0997038064207743</v>
      </c>
      <c r="AG426" s="24" t="n">
        <v>0.1074939696286457</v>
      </c>
      <c r="AH426" s="24" t="n">
        <v>0.09959615602610851</v>
      </c>
      <c r="AI426" s="24" t="n">
        <v>0.05064541343580758</v>
      </c>
      <c r="AJ426" s="24" t="n">
        <v>0.07138817632407088</v>
      </c>
      <c r="AL426" s="24" t="n">
        <v>0.1428924980571215</v>
      </c>
      <c r="AM426" s="24" t="n">
        <v>0.1575517521043273</v>
      </c>
      <c r="AN426" s="24" t="n">
        <v>0.0815110351721326</v>
      </c>
      <c r="AO426" s="24" t="n">
        <v>0.1107553904401862</v>
      </c>
      <c r="AP426" s="24" t="n">
        <v>0.07835349052298526</v>
      </c>
      <c r="AQ426" s="24" t="n">
        <v>0.06284003751152217</v>
      </c>
      <c r="AR426" s="24" t="n">
        <v>0.06003472577788675</v>
      </c>
      <c r="AS426" s="24" t="n">
        <v>0.1150932794627698</v>
      </c>
      <c r="AU426" s="24" t="n">
        <v>0.0778739260040765</v>
      </c>
      <c r="AV426" s="24" t="n">
        <v>0.08561009508883478</v>
      </c>
      <c r="AW426" s="24" t="n">
        <v>0.1338684817504796</v>
      </c>
      <c r="AX426" s="24" t="n">
        <v>0.1228427134904085</v>
      </c>
    </row>
    <row r="427">
      <c r="B427" s="23" t="inlineStr">
        <is>
          <t>Don’t know</t>
        </is>
      </c>
      <c r="C427" s="24" t="n">
        <v>0.06230150764262608</v>
      </c>
      <c r="D427" s="24" t="n">
        <v>0.04515996503537197</v>
      </c>
      <c r="E427" s="24" t="n">
        <v>0.07843786015162234</v>
      </c>
      <c r="G427" s="24" t="n">
        <v>0.08283384975349931</v>
      </c>
      <c r="H427" s="24" t="n">
        <v>0.06625218564025895</v>
      </c>
      <c r="I427" s="24" t="n">
        <v>0.04899335774487545</v>
      </c>
      <c r="J427" s="24" t="n">
        <v>0.06994579786941246</v>
      </c>
      <c r="K427" s="24" t="n">
        <v>0.06710814247807617</v>
      </c>
      <c r="L427" s="24" t="n">
        <v>0.04689749782031272</v>
      </c>
      <c r="N427" s="24" t="n">
        <v>0.02846911023273467</v>
      </c>
      <c r="O427" s="24" t="n">
        <v>0.04351267213318596</v>
      </c>
      <c r="P427" s="24" t="n">
        <v>0.05311581778416611</v>
      </c>
      <c r="Q427" s="24" t="n">
        <v>0.06105145647743141</v>
      </c>
      <c r="R427" s="24" t="n">
        <v>0.06404983368438191</v>
      </c>
      <c r="S427" s="24" t="n">
        <v>0.07544541998364301</v>
      </c>
      <c r="T427" s="24" t="n">
        <v>0.06589184144161711</v>
      </c>
      <c r="U427" s="24" t="n">
        <v>0.09435789754152114</v>
      </c>
      <c r="V427" s="24" t="n">
        <v>0.05918823008994407</v>
      </c>
      <c r="W427" s="24" t="n">
        <v>0.03552648516330432</v>
      </c>
      <c r="Y427" s="24" t="n">
        <v>0.04726822323029341</v>
      </c>
      <c r="Z427" s="24" t="n">
        <v>0.0769058605391305</v>
      </c>
      <c r="AA427" s="24" t="n">
        <v>0.06706566122534875</v>
      </c>
      <c r="AB427" s="24" t="n">
        <v>0.05918568134857781</v>
      </c>
      <c r="AD427" s="24" t="n">
        <v>0.05254709574608432</v>
      </c>
      <c r="AE427" s="24" t="n">
        <v>0.04760231286604042</v>
      </c>
      <c r="AF427" s="24" t="n">
        <v>0.05126452202070505</v>
      </c>
      <c r="AG427" s="24" t="n">
        <v>0.02744427024941603</v>
      </c>
      <c r="AH427" s="24" t="n">
        <v>0.03434901712406992</v>
      </c>
      <c r="AI427" s="24" t="n">
        <v>0.1933522926589595</v>
      </c>
      <c r="AJ427" s="24" t="n">
        <v>0.1123065502746565</v>
      </c>
      <c r="AL427" s="24" t="n">
        <v>0.0452316505602119</v>
      </c>
      <c r="AM427" s="24" t="n">
        <v>0.05097625209952924</v>
      </c>
      <c r="AN427" s="24" t="n">
        <v>0.05018464549642647</v>
      </c>
      <c r="AO427" s="24" t="n">
        <v>0.05383915679589442</v>
      </c>
      <c r="AP427" s="24" t="n">
        <v>0.02962832461168027</v>
      </c>
      <c r="AQ427" s="24" t="n">
        <v>0.1533265414949226</v>
      </c>
      <c r="AR427" s="24" t="n">
        <v>0.1412562853418227</v>
      </c>
      <c r="AS427" s="24" t="n">
        <v>0.07198853280053449</v>
      </c>
      <c r="AU427" s="24" t="n">
        <v>0.06180977478142816</v>
      </c>
      <c r="AV427" s="24" t="n">
        <v>0.07672101178775123</v>
      </c>
      <c r="AW427" s="24" t="n">
        <v>0.04197511086449309</v>
      </c>
      <c r="AX427" s="24" t="n">
        <v>0.08168457905540027</v>
      </c>
    </row>
    <row r="429">
      <c r="B429" s="20" t="inlineStr">
        <is>
          <t>How valued do you think each of the following are by society for the work that they do?: Nurses</t>
        </is>
      </c>
    </row>
    <row r="430">
      <c r="B430" s="21" t="inlineStr">
        <is>
          <t>BASE: All Respondents</t>
        </is>
      </c>
    </row>
    <row r="431">
      <c r="B431" s="16" t="inlineStr">
        <is>
          <t>Unweighted</t>
        </is>
      </c>
      <c r="C431" s="22" t="n">
        <v>1999</v>
      </c>
      <c r="D431" s="22" t="n">
        <v>936</v>
      </c>
      <c r="E431" s="22" t="n">
        <v>1056</v>
      </c>
      <c r="G431" s="22" t="n">
        <v>282</v>
      </c>
      <c r="H431" s="22" t="n">
        <v>355</v>
      </c>
      <c r="I431" s="22" t="n">
        <v>333</v>
      </c>
      <c r="J431" s="22" t="n">
        <v>313</v>
      </c>
      <c r="K431" s="22" t="n">
        <v>283</v>
      </c>
      <c r="L431" s="22" t="n">
        <v>433</v>
      </c>
      <c r="N431" s="22" t="n">
        <v>103</v>
      </c>
      <c r="O431" s="22" t="n">
        <v>103</v>
      </c>
      <c r="P431" s="22" t="n">
        <v>259</v>
      </c>
      <c r="Q431" s="22" t="n">
        <v>192</v>
      </c>
      <c r="R431" s="22" t="n">
        <v>162</v>
      </c>
      <c r="S431" s="22" t="n">
        <v>220</v>
      </c>
      <c r="T431" s="22" t="n">
        <v>220</v>
      </c>
      <c r="U431" s="22" t="n">
        <v>302</v>
      </c>
      <c r="V431" s="22" t="n">
        <v>270</v>
      </c>
      <c r="W431" s="22" t="n">
        <v>168</v>
      </c>
      <c r="Y431" s="22" t="n">
        <v>568</v>
      </c>
      <c r="Z431" s="22" t="n">
        <v>481</v>
      </c>
      <c r="AA431" s="22" t="n">
        <v>459</v>
      </c>
      <c r="AB431" s="22" t="n">
        <v>474</v>
      </c>
      <c r="AD431" s="22" t="n">
        <v>355</v>
      </c>
      <c r="AE431" s="22" t="n">
        <v>640</v>
      </c>
      <c r="AF431" s="22" t="n">
        <v>155</v>
      </c>
      <c r="AG431" s="22" t="n">
        <v>118</v>
      </c>
      <c r="AH431" s="22" t="n">
        <v>274</v>
      </c>
      <c r="AI431" s="22" t="n">
        <v>42</v>
      </c>
      <c r="AJ431" s="22" t="n">
        <v>415</v>
      </c>
      <c r="AL431" s="22" t="n">
        <v>299</v>
      </c>
      <c r="AM431" s="22" t="n">
        <v>422</v>
      </c>
      <c r="AN431" s="22" t="n">
        <v>182</v>
      </c>
      <c r="AO431" s="22" t="n">
        <v>220</v>
      </c>
      <c r="AP431" s="22" t="n">
        <v>458</v>
      </c>
      <c r="AQ431" s="22" t="n">
        <v>159</v>
      </c>
      <c r="AR431" s="22" t="n">
        <v>174</v>
      </c>
      <c r="AS431" s="22" t="n">
        <v>85</v>
      </c>
      <c r="AU431" s="22" t="n">
        <v>423</v>
      </c>
      <c r="AV431" s="22" t="n">
        <v>543</v>
      </c>
      <c r="AW431" s="22" t="n">
        <v>701</v>
      </c>
      <c r="AX431" s="22" t="n">
        <v>332</v>
      </c>
    </row>
    <row r="432">
      <c r="B432" s="18" t="inlineStr">
        <is>
          <t>Weighted</t>
        </is>
      </c>
      <c r="C432" s="22" t="n">
        <v>1999</v>
      </c>
      <c r="D432" s="22" t="n">
        <v>987</v>
      </c>
      <c r="E432" s="22" t="n">
        <v>1009</v>
      </c>
      <c r="G432" s="22" t="n">
        <v>277</v>
      </c>
      <c r="H432" s="22" t="n">
        <v>341</v>
      </c>
      <c r="I432" s="22" t="n">
        <v>340</v>
      </c>
      <c r="J432" s="22" t="n">
        <v>341</v>
      </c>
      <c r="K432" s="22" t="n">
        <v>282</v>
      </c>
      <c r="L432" s="22" t="n">
        <v>420</v>
      </c>
      <c r="N432" s="22" t="n">
        <v>114</v>
      </c>
      <c r="O432" s="22" t="n">
        <v>91</v>
      </c>
      <c r="P432" s="22" t="n">
        <v>250</v>
      </c>
      <c r="Q432" s="22" t="n">
        <v>182</v>
      </c>
      <c r="R432" s="22" t="n">
        <v>159</v>
      </c>
      <c r="S432" s="22" t="n">
        <v>205</v>
      </c>
      <c r="T432" s="22" t="n">
        <v>205</v>
      </c>
      <c r="U432" s="22" t="n">
        <v>317</v>
      </c>
      <c r="V432" s="22" t="n">
        <v>295</v>
      </c>
      <c r="W432" s="22" t="n">
        <v>182</v>
      </c>
      <c r="Y432" s="22" t="n">
        <v>540</v>
      </c>
      <c r="Z432" s="22" t="n">
        <v>519</v>
      </c>
      <c r="AA432" s="22" t="n">
        <v>440</v>
      </c>
      <c r="AB432" s="22" t="n">
        <v>500</v>
      </c>
      <c r="AD432" s="22" t="n">
        <v>350</v>
      </c>
      <c r="AE432" s="22" t="n">
        <v>639</v>
      </c>
      <c r="AF432" s="22" t="n">
        <v>159</v>
      </c>
      <c r="AG432" s="22" t="n">
        <v>114</v>
      </c>
      <c r="AH432" s="22" t="n">
        <v>280</v>
      </c>
      <c r="AI432" s="22" t="n">
        <v>42</v>
      </c>
      <c r="AJ432" s="22" t="n">
        <v>416</v>
      </c>
      <c r="AL432" s="22" t="n">
        <v>296</v>
      </c>
      <c r="AM432" s="22" t="n">
        <v>417</v>
      </c>
      <c r="AN432" s="22" t="n">
        <v>184</v>
      </c>
      <c r="AO432" s="22" t="n">
        <v>215</v>
      </c>
      <c r="AP432" s="22" t="n">
        <v>465</v>
      </c>
      <c r="AQ432" s="22" t="n">
        <v>157</v>
      </c>
      <c r="AR432" s="22" t="n">
        <v>175</v>
      </c>
      <c r="AS432" s="22" t="n">
        <v>90</v>
      </c>
      <c r="AU432" s="22" t="n">
        <v>421</v>
      </c>
      <c r="AV432" s="22" t="n">
        <v>546</v>
      </c>
      <c r="AW432" s="22" t="n">
        <v>697</v>
      </c>
      <c r="AX432" s="22" t="n">
        <v>335</v>
      </c>
    </row>
    <row r="433">
      <c r="B433" s="23" t="inlineStr">
        <is>
          <t>Not at all valued</t>
        </is>
      </c>
      <c r="C433" s="24" t="n">
        <v>0.06026539845937082</v>
      </c>
      <c r="D433" s="24" t="n">
        <v>0.04670151519440765</v>
      </c>
      <c r="E433" s="24" t="n">
        <v>0.07371476714602151</v>
      </c>
      <c r="G433" s="24" t="n">
        <v>0.08424907184481555</v>
      </c>
      <c r="H433" s="24" t="n">
        <v>0.06758291970584795</v>
      </c>
      <c r="I433" s="24" t="n">
        <v>0.05956299403485809</v>
      </c>
      <c r="J433" s="24" t="n">
        <v>0.06740559297815202</v>
      </c>
      <c r="K433" s="24" t="n">
        <v>0.05730180303805004</v>
      </c>
      <c r="L433" s="24" t="n">
        <v>0.03527186366972761</v>
      </c>
      <c r="N433" s="24" t="n">
        <v>0.03135945813099624</v>
      </c>
      <c r="O433" s="24" t="n">
        <v>0.05656392181449159</v>
      </c>
      <c r="P433" s="24" t="n">
        <v>0.08301670761809662</v>
      </c>
      <c r="Q433" s="24" t="n">
        <v>0.0396983101981927</v>
      </c>
      <c r="R433" s="24" t="n">
        <v>0.07707629632041528</v>
      </c>
      <c r="S433" s="24" t="n">
        <v>0.07509289553114198</v>
      </c>
      <c r="T433" s="24" t="n">
        <v>0.04781676057635149</v>
      </c>
      <c r="U433" s="24" t="n">
        <v>0.07280420992044911</v>
      </c>
      <c r="V433" s="24" t="n">
        <v>0.0399377814505805</v>
      </c>
      <c r="W433" s="24" t="n">
        <v>0.06324846257998767</v>
      </c>
      <c r="Y433" s="24" t="n">
        <v>0.06237074027023163</v>
      </c>
      <c r="Z433" s="24" t="n">
        <v>0.04282871718283677</v>
      </c>
      <c r="AA433" s="24" t="n">
        <v>0.0603013234755895</v>
      </c>
      <c r="AB433" s="24" t="n">
        <v>0.07605929045441107</v>
      </c>
      <c r="AD433" s="24" t="n">
        <v>0.04854989906303155</v>
      </c>
      <c r="AE433" s="24" t="n">
        <v>0.04815388685784384</v>
      </c>
      <c r="AF433" s="24" t="n">
        <v>0.04751584447184035</v>
      </c>
      <c r="AG433" s="24" t="n">
        <v>0.1060814820154525</v>
      </c>
      <c r="AH433" s="24" t="n">
        <v>0.0795802051238971</v>
      </c>
      <c r="AI433" s="24" t="n">
        <v>0.09250042756167215</v>
      </c>
      <c r="AJ433" s="24" t="n">
        <v>0.06472622411045705</v>
      </c>
      <c r="AL433" s="24" t="n">
        <v>0.04955333082411349</v>
      </c>
      <c r="AM433" s="24" t="n">
        <v>0.02648721211609392</v>
      </c>
      <c r="AN433" s="24" t="n">
        <v>0.05261493895767515</v>
      </c>
      <c r="AO433" s="24" t="n">
        <v>0.125137059913614</v>
      </c>
      <c r="AP433" s="24" t="n">
        <v>0.07303338943844932</v>
      </c>
      <c r="AQ433" s="24" t="n">
        <v>0.07567862003503815</v>
      </c>
      <c r="AR433" s="24" t="n">
        <v>0.05181673331923915</v>
      </c>
      <c r="AS433" s="24" t="n">
        <v>0.03652096999901868</v>
      </c>
      <c r="AU433" s="24" t="n">
        <v>0.06432941029658283</v>
      </c>
      <c r="AV433" s="24" t="n">
        <v>0.04949891016645853</v>
      </c>
      <c r="AW433" s="24" t="n">
        <v>0.07006747882836731</v>
      </c>
      <c r="AX433" s="24" t="n">
        <v>0.05232249436112772</v>
      </c>
    </row>
    <row r="434">
      <c r="B434" s="23" t="inlineStr">
        <is>
          <t>Not very valued</t>
        </is>
      </c>
      <c r="C434" s="24" t="n">
        <v>0.2051984362272805</v>
      </c>
      <c r="D434" s="24" t="n">
        <v>0.1643310700519603</v>
      </c>
      <c r="E434" s="24" t="n">
        <v>0.2449330368800831</v>
      </c>
      <c r="G434" s="24" t="n">
        <v>0.252734608572475</v>
      </c>
      <c r="H434" s="24" t="n">
        <v>0.2234952198678086</v>
      </c>
      <c r="I434" s="24" t="n">
        <v>0.2111139532331356</v>
      </c>
      <c r="J434" s="24" t="n">
        <v>0.1885532182096727</v>
      </c>
      <c r="K434" s="24" t="n">
        <v>0.2230553592736552</v>
      </c>
      <c r="L434" s="24" t="n">
        <v>0.1557231681905485</v>
      </c>
      <c r="N434" s="24" t="n">
        <v>0.1758695542548094</v>
      </c>
      <c r="O434" s="24" t="n">
        <v>0.1915615728139793</v>
      </c>
      <c r="P434" s="24" t="n">
        <v>0.2094602352413407</v>
      </c>
      <c r="Q434" s="24" t="n">
        <v>0.1989067385227486</v>
      </c>
      <c r="R434" s="24" t="n">
        <v>0.2090325050439519</v>
      </c>
      <c r="S434" s="24" t="n">
        <v>0.2208599759757892</v>
      </c>
      <c r="T434" s="24" t="n">
        <v>0.209145324250149</v>
      </c>
      <c r="U434" s="24" t="n">
        <v>0.1987332592196422</v>
      </c>
      <c r="V434" s="24" t="n">
        <v>0.2233328890719485</v>
      </c>
      <c r="W434" s="24" t="n">
        <v>0.1871700169842415</v>
      </c>
      <c r="Y434" s="24" t="n">
        <v>0.1574328035568488</v>
      </c>
      <c r="Z434" s="24" t="n">
        <v>0.2041352756582888</v>
      </c>
      <c r="AA434" s="24" t="n">
        <v>0.2415775777658209</v>
      </c>
      <c r="AB434" s="24" t="n">
        <v>0.2258752356280446</v>
      </c>
      <c r="AD434" s="24" t="n">
        <v>0.1528526862457187</v>
      </c>
      <c r="AE434" s="24" t="n">
        <v>0.1913323034148741</v>
      </c>
      <c r="AF434" s="24" t="n">
        <v>0.2140312358832369</v>
      </c>
      <c r="AG434" s="24" t="n">
        <v>0.2653951829024777</v>
      </c>
      <c r="AH434" s="24" t="n">
        <v>0.1529029509387911</v>
      </c>
      <c r="AI434" s="24" t="n">
        <v>0.3630087650057777</v>
      </c>
      <c r="AJ434" s="24" t="n">
        <v>0.2697141342633304</v>
      </c>
      <c r="AL434" s="24" t="n">
        <v>0.1468793702454877</v>
      </c>
      <c r="AM434" s="24" t="n">
        <v>0.1902259859218278</v>
      </c>
      <c r="AN434" s="24" t="n">
        <v>0.2257645186248705</v>
      </c>
      <c r="AO434" s="24" t="n">
        <v>0.2628844209185937</v>
      </c>
      <c r="AP434" s="24" t="n">
        <v>0.1727043547886102</v>
      </c>
      <c r="AQ434" s="24" t="n">
        <v>0.2769246737266729</v>
      </c>
      <c r="AR434" s="24" t="n">
        <v>0.2618066483436909</v>
      </c>
      <c r="AS434" s="24" t="n">
        <v>0.2190861444711697</v>
      </c>
      <c r="AU434" s="24" t="n">
        <v>0.2116936428352666</v>
      </c>
      <c r="AV434" s="24" t="n">
        <v>0.1891771401319859</v>
      </c>
      <c r="AW434" s="24" t="n">
        <v>0.1945657655969474</v>
      </c>
      <c r="AX434" s="24" t="n">
        <v>0.2452771925607669</v>
      </c>
    </row>
    <row r="435">
      <c r="B435" s="23" t="inlineStr">
        <is>
          <t>Fairly valued</t>
        </is>
      </c>
      <c r="C435" s="24" t="n">
        <v>0.3188260926452506</v>
      </c>
      <c r="D435" s="24" t="n">
        <v>0.3157141566265322</v>
      </c>
      <c r="E435" s="24" t="n">
        <v>0.3219573081794544</v>
      </c>
      <c r="G435" s="24" t="n">
        <v>0.3160835245222164</v>
      </c>
      <c r="H435" s="24" t="n">
        <v>0.3231867133913034</v>
      </c>
      <c r="I435" s="24" t="n">
        <v>0.2920381659217078</v>
      </c>
      <c r="J435" s="24" t="n">
        <v>0.3582790892691949</v>
      </c>
      <c r="K435" s="24" t="n">
        <v>0.340361626883573</v>
      </c>
      <c r="L435" s="24" t="n">
        <v>0.2922975756601452</v>
      </c>
      <c r="N435" s="24" t="n">
        <v>0.3121206886740245</v>
      </c>
      <c r="O435" s="24" t="n">
        <v>0.3530151559576325</v>
      </c>
      <c r="P435" s="24" t="n">
        <v>0.3377247078590295</v>
      </c>
      <c r="Q435" s="24" t="n">
        <v>0.3227397194488298</v>
      </c>
      <c r="R435" s="24" t="n">
        <v>0.269023033225583</v>
      </c>
      <c r="S435" s="24" t="n">
        <v>0.3148443102622416</v>
      </c>
      <c r="T435" s="24" t="n">
        <v>0.2866244658579143</v>
      </c>
      <c r="U435" s="24" t="n">
        <v>0.3291870958709029</v>
      </c>
      <c r="V435" s="24" t="n">
        <v>0.3508034688998676</v>
      </c>
      <c r="W435" s="24" t="n">
        <v>0.2902770024250769</v>
      </c>
      <c r="Y435" s="24" t="n">
        <v>0.3458149906174098</v>
      </c>
      <c r="Z435" s="24" t="n">
        <v>0.3195589835951659</v>
      </c>
      <c r="AA435" s="24" t="n">
        <v>0.3049979809714871</v>
      </c>
      <c r="AB435" s="24" t="n">
        <v>0.3010860803022186</v>
      </c>
      <c r="AD435" s="24" t="n">
        <v>0.304988661268574</v>
      </c>
      <c r="AE435" s="24" t="n">
        <v>0.3219020115356196</v>
      </c>
      <c r="AF435" s="24" t="n">
        <v>0.3434880837064891</v>
      </c>
      <c r="AG435" s="24" t="n">
        <v>0.3102440796694863</v>
      </c>
      <c r="AH435" s="24" t="n">
        <v>0.3001054161251474</v>
      </c>
      <c r="AI435" s="24" t="n">
        <v>0.176475576830787</v>
      </c>
      <c r="AJ435" s="24" t="n">
        <v>0.3458229411031486</v>
      </c>
      <c r="AL435" s="24" t="n">
        <v>0.3091489132085762</v>
      </c>
      <c r="AM435" s="24" t="n">
        <v>0.3276156473500004</v>
      </c>
      <c r="AN435" s="24" t="n">
        <v>0.3484994823429587</v>
      </c>
      <c r="AO435" s="24" t="n">
        <v>0.3043378172600044</v>
      </c>
      <c r="AP435" s="24" t="n">
        <v>0.3147809843392337</v>
      </c>
      <c r="AQ435" s="24" t="n">
        <v>0.3394310012229174</v>
      </c>
      <c r="AR435" s="24" t="n">
        <v>0.2713702906563079</v>
      </c>
      <c r="AS435" s="24" t="n">
        <v>0.3610004089400139</v>
      </c>
      <c r="AU435" s="24" t="n">
        <v>0.3186914518856778</v>
      </c>
      <c r="AV435" s="24" t="n">
        <v>0.3361890335909503</v>
      </c>
      <c r="AW435" s="24" t="n">
        <v>0.3068153765128394</v>
      </c>
      <c r="AX435" s="24" t="n">
        <v>0.3156601035740316</v>
      </c>
    </row>
    <row r="436">
      <c r="B436" s="23" t="inlineStr">
        <is>
          <t>Very valued</t>
        </is>
      </c>
      <c r="C436" s="24" t="n">
        <v>0.3947618966004109</v>
      </c>
      <c r="D436" s="24" t="n">
        <v>0.4554876138172628</v>
      </c>
      <c r="E436" s="24" t="n">
        <v>0.3352706090162556</v>
      </c>
      <c r="G436" s="24" t="n">
        <v>0.3074214030985105</v>
      </c>
      <c r="H436" s="24" t="n">
        <v>0.3679492292236751</v>
      </c>
      <c r="I436" s="24" t="n">
        <v>0.4110851391347078</v>
      </c>
      <c r="J436" s="24" t="n">
        <v>0.3657563561811017</v>
      </c>
      <c r="K436" s="24" t="n">
        <v>0.3616428459031577</v>
      </c>
      <c r="L436" s="24" t="n">
        <v>0.5066913149331025</v>
      </c>
      <c r="N436" s="24" t="n">
        <v>0.4713809287323126</v>
      </c>
      <c r="O436" s="24" t="n">
        <v>0.390246412170922</v>
      </c>
      <c r="P436" s="24" t="n">
        <v>0.3264841507748934</v>
      </c>
      <c r="Q436" s="24" t="n">
        <v>0.4282608715988773</v>
      </c>
      <c r="R436" s="24" t="n">
        <v>0.4173389446835292</v>
      </c>
      <c r="S436" s="24" t="n">
        <v>0.3798950838526649</v>
      </c>
      <c r="T436" s="24" t="n">
        <v>0.4330190972540894</v>
      </c>
      <c r="U436" s="24" t="n">
        <v>0.3852211395527441</v>
      </c>
      <c r="V436" s="24" t="n">
        <v>0.3569534827289052</v>
      </c>
      <c r="W436" s="24" t="n">
        <v>0.4415219199845939</v>
      </c>
      <c r="Y436" s="24" t="n">
        <v>0.4240566975577328</v>
      </c>
      <c r="Z436" s="24" t="n">
        <v>0.3970188750004606</v>
      </c>
      <c r="AA436" s="24" t="n">
        <v>0.3741670215115373</v>
      </c>
      <c r="AB436" s="24" t="n">
        <v>0.3789042580654605</v>
      </c>
      <c r="AD436" s="24" t="n">
        <v>0.4841087483793343</v>
      </c>
      <c r="AE436" s="24" t="n">
        <v>0.4233505558664556</v>
      </c>
      <c r="AF436" s="24" t="n">
        <v>0.3821707948491131</v>
      </c>
      <c r="AG436" s="24" t="n">
        <v>0.3008947476219554</v>
      </c>
      <c r="AH436" s="24" t="n">
        <v>0.4459386065809954</v>
      </c>
      <c r="AI436" s="24" t="n">
        <v>0.2915554203284531</v>
      </c>
      <c r="AJ436" s="24" t="n">
        <v>0.2823499479079967</v>
      </c>
      <c r="AL436" s="24" t="n">
        <v>0.4834019626037358</v>
      </c>
      <c r="AM436" s="24" t="n">
        <v>0.4349584061639827</v>
      </c>
      <c r="AN436" s="24" t="n">
        <v>0.3622303284386079</v>
      </c>
      <c r="AO436" s="24" t="n">
        <v>0.2786417707574891</v>
      </c>
      <c r="AP436" s="24" t="n">
        <v>0.4283802564144829</v>
      </c>
      <c r="AQ436" s="24" t="n">
        <v>0.2676833393494914</v>
      </c>
      <c r="AR436" s="24" t="n">
        <v>0.3742906017479823</v>
      </c>
      <c r="AS436" s="24" t="n">
        <v>0.3487593431137388</v>
      </c>
      <c r="AU436" s="24" t="n">
        <v>0.3885533723694067</v>
      </c>
      <c r="AV436" s="24" t="n">
        <v>0.4120013118166553</v>
      </c>
      <c r="AW436" s="24" t="n">
        <v>0.4186444506532145</v>
      </c>
      <c r="AX436" s="24" t="n">
        <v>0.3247724463807686</v>
      </c>
    </row>
    <row r="437">
      <c r="B437" s="23" t="inlineStr">
        <is>
          <t>Don’t know</t>
        </is>
      </c>
      <c r="C437" s="24" t="n">
        <v>0.02094817606768711</v>
      </c>
      <c r="D437" s="24" t="n">
        <v>0.01776564430983702</v>
      </c>
      <c r="E437" s="24" t="n">
        <v>0.02412427877818545</v>
      </c>
      <c r="G437" s="24" t="n">
        <v>0.03951139196198256</v>
      </c>
      <c r="H437" s="24" t="n">
        <v>0.01778591781136496</v>
      </c>
      <c r="I437" s="24" t="n">
        <v>0.02619974767559081</v>
      </c>
      <c r="J437" s="24" t="n">
        <v>0.02000574336187856</v>
      </c>
      <c r="K437" s="24" t="n">
        <v>0.01763836490156395</v>
      </c>
      <c r="L437" s="24" t="n">
        <v>0.01001607754647603</v>
      </c>
      <c r="N437" s="24" t="n">
        <v>0.009269370207856897</v>
      </c>
      <c r="O437" s="24" t="n">
        <v>0.008612937242974638</v>
      </c>
      <c r="P437" s="24" t="n">
        <v>0.04331419850663987</v>
      </c>
      <c r="Q437" s="24" t="n">
        <v>0.01039436023135161</v>
      </c>
      <c r="R437" s="24" t="n">
        <v>0.02752922072652067</v>
      </c>
      <c r="S437" s="24" t="n">
        <v>0.009307734378162194</v>
      </c>
      <c r="T437" s="24" t="n">
        <v>0.02339435206149588</v>
      </c>
      <c r="U437" s="24" t="n">
        <v>0.01405429543626166</v>
      </c>
      <c r="V437" s="24" t="n">
        <v>0.02897237784869822</v>
      </c>
      <c r="W437" s="24" t="n">
        <v>0.01778259802609992</v>
      </c>
      <c r="Y437" s="24" t="n">
        <v>0.01032476799777696</v>
      </c>
      <c r="Z437" s="24" t="n">
        <v>0.03645814856324799</v>
      </c>
      <c r="AA437" s="24" t="n">
        <v>0.01895609627556511</v>
      </c>
      <c r="AB437" s="24" t="n">
        <v>0.01807513554986526</v>
      </c>
      <c r="AD437" s="24" t="n">
        <v>0.009500005043341543</v>
      </c>
      <c r="AE437" s="24" t="n">
        <v>0.01526124232520681</v>
      </c>
      <c r="AF437" s="24" t="n">
        <v>0.01279404108932067</v>
      </c>
      <c r="AG437" s="24" t="n">
        <v>0.01738450779062784</v>
      </c>
      <c r="AH437" s="24" t="n">
        <v>0.02147282123116901</v>
      </c>
      <c r="AI437" s="24" t="n">
        <v>0.07645981027331017</v>
      </c>
      <c r="AJ437" s="24" t="n">
        <v>0.03738675261506735</v>
      </c>
      <c r="AL437" s="24" t="n">
        <v>0.01101642311808664</v>
      </c>
      <c r="AM437" s="24" t="n">
        <v>0.02071274844809515</v>
      </c>
      <c r="AN437" s="24" t="n">
        <v>0.0108907316358878</v>
      </c>
      <c r="AO437" s="24" t="n">
        <v>0.02899893115029884</v>
      </c>
      <c r="AP437" s="24" t="n">
        <v>0.01110101501922385</v>
      </c>
      <c r="AQ437" s="24" t="n">
        <v>0.04028236566587993</v>
      </c>
      <c r="AR437" s="24" t="n">
        <v>0.04071572593277978</v>
      </c>
      <c r="AS437" s="24" t="n">
        <v>0.03463313347605886</v>
      </c>
      <c r="AU437" s="24" t="n">
        <v>0.01673212261306607</v>
      </c>
      <c r="AV437" s="24" t="n">
        <v>0.0131336042939498</v>
      </c>
      <c r="AW437" s="24" t="n">
        <v>0.009906928408631402</v>
      </c>
      <c r="AX437" s="24" t="n">
        <v>0.06196776312330517</v>
      </c>
    </row>
    <row r="439">
      <c r="B439" s="20" t="inlineStr">
        <is>
          <t>How valued do you think each of the following are by society for the work that they do?: Teachers</t>
        </is>
      </c>
    </row>
    <row r="440">
      <c r="B440" s="21" t="inlineStr">
        <is>
          <t>BASE: All Respondents</t>
        </is>
      </c>
    </row>
    <row r="441">
      <c r="B441" s="16" t="inlineStr">
        <is>
          <t>Unweighted</t>
        </is>
      </c>
      <c r="C441" s="22" t="n">
        <v>1999</v>
      </c>
      <c r="D441" s="22" t="n">
        <v>936</v>
      </c>
      <c r="E441" s="22" t="n">
        <v>1056</v>
      </c>
      <c r="G441" s="22" t="n">
        <v>282</v>
      </c>
      <c r="H441" s="22" t="n">
        <v>355</v>
      </c>
      <c r="I441" s="22" t="n">
        <v>333</v>
      </c>
      <c r="J441" s="22" t="n">
        <v>313</v>
      </c>
      <c r="K441" s="22" t="n">
        <v>283</v>
      </c>
      <c r="L441" s="22" t="n">
        <v>433</v>
      </c>
      <c r="N441" s="22" t="n">
        <v>103</v>
      </c>
      <c r="O441" s="22" t="n">
        <v>103</v>
      </c>
      <c r="P441" s="22" t="n">
        <v>259</v>
      </c>
      <c r="Q441" s="22" t="n">
        <v>192</v>
      </c>
      <c r="R441" s="22" t="n">
        <v>162</v>
      </c>
      <c r="S441" s="22" t="n">
        <v>220</v>
      </c>
      <c r="T441" s="22" t="n">
        <v>220</v>
      </c>
      <c r="U441" s="22" t="n">
        <v>302</v>
      </c>
      <c r="V441" s="22" t="n">
        <v>270</v>
      </c>
      <c r="W441" s="22" t="n">
        <v>168</v>
      </c>
      <c r="Y441" s="22" t="n">
        <v>568</v>
      </c>
      <c r="Z441" s="22" t="n">
        <v>481</v>
      </c>
      <c r="AA441" s="22" t="n">
        <v>459</v>
      </c>
      <c r="AB441" s="22" t="n">
        <v>474</v>
      </c>
      <c r="AD441" s="22" t="n">
        <v>355</v>
      </c>
      <c r="AE441" s="22" t="n">
        <v>640</v>
      </c>
      <c r="AF441" s="22" t="n">
        <v>155</v>
      </c>
      <c r="AG441" s="22" t="n">
        <v>118</v>
      </c>
      <c r="AH441" s="22" t="n">
        <v>274</v>
      </c>
      <c r="AI441" s="22" t="n">
        <v>42</v>
      </c>
      <c r="AJ441" s="22" t="n">
        <v>415</v>
      </c>
      <c r="AL441" s="22" t="n">
        <v>299</v>
      </c>
      <c r="AM441" s="22" t="n">
        <v>422</v>
      </c>
      <c r="AN441" s="22" t="n">
        <v>182</v>
      </c>
      <c r="AO441" s="22" t="n">
        <v>220</v>
      </c>
      <c r="AP441" s="22" t="n">
        <v>458</v>
      </c>
      <c r="AQ441" s="22" t="n">
        <v>159</v>
      </c>
      <c r="AR441" s="22" t="n">
        <v>174</v>
      </c>
      <c r="AS441" s="22" t="n">
        <v>85</v>
      </c>
      <c r="AU441" s="22" t="n">
        <v>423</v>
      </c>
      <c r="AV441" s="22" t="n">
        <v>543</v>
      </c>
      <c r="AW441" s="22" t="n">
        <v>701</v>
      </c>
      <c r="AX441" s="22" t="n">
        <v>332</v>
      </c>
    </row>
    <row r="442">
      <c r="B442" s="18" t="inlineStr">
        <is>
          <t>Weighted</t>
        </is>
      </c>
      <c r="C442" s="22" t="n">
        <v>1999</v>
      </c>
      <c r="D442" s="22" t="n">
        <v>987</v>
      </c>
      <c r="E442" s="22" t="n">
        <v>1009</v>
      </c>
      <c r="G442" s="22" t="n">
        <v>277</v>
      </c>
      <c r="H442" s="22" t="n">
        <v>341</v>
      </c>
      <c r="I442" s="22" t="n">
        <v>340</v>
      </c>
      <c r="J442" s="22" t="n">
        <v>341</v>
      </c>
      <c r="K442" s="22" t="n">
        <v>282</v>
      </c>
      <c r="L442" s="22" t="n">
        <v>420</v>
      </c>
      <c r="N442" s="22" t="n">
        <v>114</v>
      </c>
      <c r="O442" s="22" t="n">
        <v>91</v>
      </c>
      <c r="P442" s="22" t="n">
        <v>250</v>
      </c>
      <c r="Q442" s="22" t="n">
        <v>182</v>
      </c>
      <c r="R442" s="22" t="n">
        <v>159</v>
      </c>
      <c r="S442" s="22" t="n">
        <v>205</v>
      </c>
      <c r="T442" s="22" t="n">
        <v>205</v>
      </c>
      <c r="U442" s="22" t="n">
        <v>317</v>
      </c>
      <c r="V442" s="22" t="n">
        <v>295</v>
      </c>
      <c r="W442" s="22" t="n">
        <v>182</v>
      </c>
      <c r="Y442" s="22" t="n">
        <v>540</v>
      </c>
      <c r="Z442" s="22" t="n">
        <v>519</v>
      </c>
      <c r="AA442" s="22" t="n">
        <v>440</v>
      </c>
      <c r="AB442" s="22" t="n">
        <v>500</v>
      </c>
      <c r="AD442" s="22" t="n">
        <v>350</v>
      </c>
      <c r="AE442" s="22" t="n">
        <v>639</v>
      </c>
      <c r="AF442" s="22" t="n">
        <v>159</v>
      </c>
      <c r="AG442" s="22" t="n">
        <v>114</v>
      </c>
      <c r="AH442" s="22" t="n">
        <v>280</v>
      </c>
      <c r="AI442" s="22" t="n">
        <v>42</v>
      </c>
      <c r="AJ442" s="22" t="n">
        <v>416</v>
      </c>
      <c r="AL442" s="22" t="n">
        <v>296</v>
      </c>
      <c r="AM442" s="22" t="n">
        <v>417</v>
      </c>
      <c r="AN442" s="22" t="n">
        <v>184</v>
      </c>
      <c r="AO442" s="22" t="n">
        <v>215</v>
      </c>
      <c r="AP442" s="22" t="n">
        <v>465</v>
      </c>
      <c r="AQ442" s="22" t="n">
        <v>157</v>
      </c>
      <c r="AR442" s="22" t="n">
        <v>175</v>
      </c>
      <c r="AS442" s="22" t="n">
        <v>90</v>
      </c>
      <c r="AU442" s="22" t="n">
        <v>421</v>
      </c>
      <c r="AV442" s="22" t="n">
        <v>546</v>
      </c>
      <c r="AW442" s="22" t="n">
        <v>697</v>
      </c>
      <c r="AX442" s="22" t="n">
        <v>335</v>
      </c>
    </row>
    <row r="443">
      <c r="B443" s="23" t="inlineStr">
        <is>
          <t>Not at all valued</t>
        </is>
      </c>
      <c r="C443" s="24" t="n">
        <v>0.06572631792793267</v>
      </c>
      <c r="D443" s="24" t="n">
        <v>0.06527911318063577</v>
      </c>
      <c r="E443" s="24" t="n">
        <v>0.06636111509535793</v>
      </c>
      <c r="G443" s="24" t="n">
        <v>0.09188728115642811</v>
      </c>
      <c r="H443" s="24" t="n">
        <v>0.09047195889417751</v>
      </c>
      <c r="I443" s="24" t="n">
        <v>0.06238055035135182</v>
      </c>
      <c r="J443" s="24" t="n">
        <v>0.06384449757869747</v>
      </c>
      <c r="K443" s="24" t="n">
        <v>0.0455947806842874</v>
      </c>
      <c r="L443" s="24" t="n">
        <v>0.0461243298024161</v>
      </c>
      <c r="N443" s="24" t="n">
        <v>0.1213366477519059</v>
      </c>
      <c r="O443" s="24" t="n">
        <v>0.01664948488958605</v>
      </c>
      <c r="P443" s="24" t="n">
        <v>0.08146063593056697</v>
      </c>
      <c r="Q443" s="24" t="n">
        <v>0.03687233957451116</v>
      </c>
      <c r="R443" s="24" t="n">
        <v>0.04223270482199507</v>
      </c>
      <c r="S443" s="24" t="n">
        <v>0.04572010142885941</v>
      </c>
      <c r="T443" s="24" t="n">
        <v>0.05675819670236622</v>
      </c>
      <c r="U443" s="24" t="n">
        <v>0.09188541958584889</v>
      </c>
      <c r="V443" s="24" t="n">
        <v>0.05693676520087463</v>
      </c>
      <c r="W443" s="24" t="n">
        <v>0.0845487022853047</v>
      </c>
      <c r="Y443" s="24" t="n">
        <v>0.05620647566292283</v>
      </c>
      <c r="Z443" s="24" t="n">
        <v>0.0756495549629544</v>
      </c>
      <c r="AA443" s="24" t="n">
        <v>0.06119810830779063</v>
      </c>
      <c r="AB443" s="24" t="n">
        <v>0.06969225199751572</v>
      </c>
      <c r="AD443" s="24" t="n">
        <v>0.04293384745962885</v>
      </c>
      <c r="AE443" s="24" t="n">
        <v>0.04712109770530271</v>
      </c>
      <c r="AF443" s="24" t="n">
        <v>0.0466424359109358</v>
      </c>
      <c r="AG443" s="24" t="n">
        <v>0.1667381899603762</v>
      </c>
      <c r="AH443" s="24" t="n">
        <v>0.07782301187203654</v>
      </c>
      <c r="AI443" s="24" t="n">
        <v>0.1139807806241535</v>
      </c>
      <c r="AJ443" s="24" t="n">
        <v>0.0799660553373874</v>
      </c>
      <c r="AL443" s="24" t="n">
        <v>0.03331209886328438</v>
      </c>
      <c r="AM443" s="24" t="n">
        <v>0.03767722307307873</v>
      </c>
      <c r="AN443" s="24" t="n">
        <v>0.06972783929514269</v>
      </c>
      <c r="AO443" s="24" t="n">
        <v>0.127538406786151</v>
      </c>
      <c r="AP443" s="24" t="n">
        <v>0.07558660223641196</v>
      </c>
      <c r="AQ443" s="24" t="n">
        <v>0.06121504459109031</v>
      </c>
      <c r="AR443" s="24" t="n">
        <v>0.07347469572821728</v>
      </c>
      <c r="AS443" s="24" t="n">
        <v>0.08843915399519334</v>
      </c>
      <c r="AU443" s="24" t="n">
        <v>0.07210557553544858</v>
      </c>
      <c r="AV443" s="24" t="n">
        <v>0.07337699626184331</v>
      </c>
      <c r="AW443" s="24" t="n">
        <v>0.06397980718510195</v>
      </c>
      <c r="AX443" s="24" t="n">
        <v>0.04885409471253629</v>
      </c>
    </row>
    <row r="444">
      <c r="B444" s="23" t="inlineStr">
        <is>
          <t>Not very valued</t>
        </is>
      </c>
      <c r="C444" s="24" t="n">
        <v>0.2525065671604017</v>
      </c>
      <c r="D444" s="24" t="n">
        <v>0.2195319869332855</v>
      </c>
      <c r="E444" s="24" t="n">
        <v>0.2846623405561944</v>
      </c>
      <c r="G444" s="24" t="n">
        <v>0.2854385011419292</v>
      </c>
      <c r="H444" s="24" t="n">
        <v>0.2616620712179146</v>
      </c>
      <c r="I444" s="24" t="n">
        <v>0.2375017556121902</v>
      </c>
      <c r="J444" s="24" t="n">
        <v>0.2390439851759018</v>
      </c>
      <c r="K444" s="24" t="n">
        <v>0.2590134637165898</v>
      </c>
      <c r="L444" s="24" t="n">
        <v>0.2420604694490966</v>
      </c>
      <c r="N444" s="24" t="n">
        <v>0.2445463403272573</v>
      </c>
      <c r="O444" s="24" t="n">
        <v>0.3069145251831763</v>
      </c>
      <c r="P444" s="24" t="n">
        <v>0.2616729068750077</v>
      </c>
      <c r="Q444" s="24" t="n">
        <v>0.2091298410336049</v>
      </c>
      <c r="R444" s="24" t="n">
        <v>0.2381943262561956</v>
      </c>
      <c r="S444" s="24" t="n">
        <v>0.25903800066731</v>
      </c>
      <c r="T444" s="24" t="n">
        <v>0.2824072325354477</v>
      </c>
      <c r="U444" s="24" t="n">
        <v>0.2261414572850839</v>
      </c>
      <c r="V444" s="24" t="n">
        <v>0.3025419397639305</v>
      </c>
      <c r="W444" s="24" t="n">
        <v>0.1972545346348782</v>
      </c>
      <c r="Y444" s="24" t="n">
        <v>0.2168555773058919</v>
      </c>
      <c r="Z444" s="24" t="n">
        <v>0.2887361891567866</v>
      </c>
      <c r="AA444" s="24" t="n">
        <v>0.2457033392511192</v>
      </c>
      <c r="AB444" s="24" t="n">
        <v>0.2593901291311935</v>
      </c>
      <c r="AD444" s="24" t="n">
        <v>0.2330315628545171</v>
      </c>
      <c r="AE444" s="24" t="n">
        <v>0.2618637539759976</v>
      </c>
      <c r="AF444" s="24" t="n">
        <v>0.2657842970269021</v>
      </c>
      <c r="AG444" s="24" t="n">
        <v>0.2330916970338298</v>
      </c>
      <c r="AH444" s="24" t="n">
        <v>0.1798939677405528</v>
      </c>
      <c r="AI444" s="24" t="n">
        <v>0.1989527338683806</v>
      </c>
      <c r="AJ444" s="24" t="n">
        <v>0.3091147281908975</v>
      </c>
      <c r="AL444" s="24" t="n">
        <v>0.2017459322418755</v>
      </c>
      <c r="AM444" s="24" t="n">
        <v>0.2536466004618253</v>
      </c>
      <c r="AN444" s="24" t="n">
        <v>0.2721692592926941</v>
      </c>
      <c r="AO444" s="24" t="n">
        <v>0.3275374360760256</v>
      </c>
      <c r="AP444" s="24" t="n">
        <v>0.1991799630016059</v>
      </c>
      <c r="AQ444" s="24" t="n">
        <v>0.3552135092329648</v>
      </c>
      <c r="AR444" s="24" t="n">
        <v>0.2571519517712368</v>
      </c>
      <c r="AS444" s="24" t="n">
        <v>0.2819538516127735</v>
      </c>
      <c r="AU444" s="24" t="n">
        <v>0.3149544548865412</v>
      </c>
      <c r="AV444" s="24" t="n">
        <v>0.2426383717085961</v>
      </c>
      <c r="AW444" s="24" t="n">
        <v>0.2264033824156001</v>
      </c>
      <c r="AX444" s="24" t="n">
        <v>0.2443320017131985</v>
      </c>
    </row>
    <row r="445">
      <c r="B445" s="23" t="inlineStr">
        <is>
          <t>Fairly valued</t>
        </is>
      </c>
      <c r="C445" s="24" t="n">
        <v>0.4267393343897767</v>
      </c>
      <c r="D445" s="24" t="n">
        <v>0.437249618232911</v>
      </c>
      <c r="E445" s="24" t="n">
        <v>0.4168690468860384</v>
      </c>
      <c r="G445" s="24" t="n">
        <v>0.3378916383410137</v>
      </c>
      <c r="H445" s="24" t="n">
        <v>0.3351693954844762</v>
      </c>
      <c r="I445" s="24" t="n">
        <v>0.4311771584034375</v>
      </c>
      <c r="J445" s="24" t="n">
        <v>0.4816777175422142</v>
      </c>
      <c r="K445" s="24" t="n">
        <v>0.4614723777412778</v>
      </c>
      <c r="L445" s="24" t="n">
        <v>0.4882209723362642</v>
      </c>
      <c r="N445" s="24" t="n">
        <v>0.4133216785492416</v>
      </c>
      <c r="O445" s="24" t="n">
        <v>0.4223191870312812</v>
      </c>
      <c r="P445" s="24" t="n">
        <v>0.4045083155517394</v>
      </c>
      <c r="Q445" s="24" t="n">
        <v>0.4943891055023376</v>
      </c>
      <c r="R445" s="24" t="n">
        <v>0.4712034500879809</v>
      </c>
      <c r="S445" s="24" t="n">
        <v>0.406801115849174</v>
      </c>
      <c r="T445" s="24" t="n">
        <v>0.4019874534823922</v>
      </c>
      <c r="U445" s="24" t="n">
        <v>0.3752245358290044</v>
      </c>
      <c r="V445" s="24" t="n">
        <v>0.4384418070843766</v>
      </c>
      <c r="W445" s="24" t="n">
        <v>0.4824359769848514</v>
      </c>
      <c r="Y445" s="24" t="n">
        <v>0.4475680386143286</v>
      </c>
      <c r="Z445" s="24" t="n">
        <v>0.3943182693214398</v>
      </c>
      <c r="AA445" s="24" t="n">
        <v>0.4456215526296176</v>
      </c>
      <c r="AB445" s="24" t="n">
        <v>0.4212810473171346</v>
      </c>
      <c r="AD445" s="24" t="n">
        <v>0.4532435209234873</v>
      </c>
      <c r="AE445" s="24" t="n">
        <v>0.4240250195090184</v>
      </c>
      <c r="AF445" s="24" t="n">
        <v>0.4583344620530134</v>
      </c>
      <c r="AG445" s="24" t="n">
        <v>0.3929932792216107</v>
      </c>
      <c r="AH445" s="24" t="n">
        <v>0.4525043872629212</v>
      </c>
      <c r="AI445" s="24" t="n">
        <v>0.3913904930782214</v>
      </c>
      <c r="AJ445" s="24" t="n">
        <v>0.3920860861849747</v>
      </c>
      <c r="AL445" s="24" t="n">
        <v>0.4598592138580978</v>
      </c>
      <c r="AM445" s="24" t="n">
        <v>0.3993409166193939</v>
      </c>
      <c r="AN445" s="24" t="n">
        <v>0.4430967514395058</v>
      </c>
      <c r="AO445" s="24" t="n">
        <v>0.3278428130429231</v>
      </c>
      <c r="AP445" s="24" t="n">
        <v>0.5133269280490977</v>
      </c>
      <c r="AQ445" s="24" t="n">
        <v>0.3631690051692498</v>
      </c>
      <c r="AR445" s="24" t="n">
        <v>0.3934322753992254</v>
      </c>
      <c r="AS445" s="24" t="n">
        <v>0.3759787840461171</v>
      </c>
      <c r="AU445" s="24" t="n">
        <v>0.423082941834547</v>
      </c>
      <c r="AV445" s="24" t="n">
        <v>0.4514821195310968</v>
      </c>
      <c r="AW445" s="24" t="n">
        <v>0.4083819448780537</v>
      </c>
      <c r="AX445" s="24" t="n">
        <v>0.4291698184257158</v>
      </c>
    </row>
    <row r="446">
      <c r="B446" s="23" t="inlineStr">
        <is>
          <t>Very valued</t>
        </is>
      </c>
      <c r="C446" s="24" t="n">
        <v>0.2275184220387639</v>
      </c>
      <c r="D446" s="24" t="n">
        <v>0.250549076385419</v>
      </c>
      <c r="E446" s="24" t="n">
        <v>0.2047977982583731</v>
      </c>
      <c r="G446" s="24" t="n">
        <v>0.2288068353672432</v>
      </c>
      <c r="H446" s="24" t="n">
        <v>0.28727998187574</v>
      </c>
      <c r="I446" s="24" t="n">
        <v>0.2552782404657791</v>
      </c>
      <c r="J446" s="24" t="n">
        <v>0.1891575442595669</v>
      </c>
      <c r="K446" s="24" t="n">
        <v>0.1983947048703331</v>
      </c>
      <c r="L446" s="24" t="n">
        <v>0.2063219239467157</v>
      </c>
      <c r="N446" s="24" t="n">
        <v>0.1836848034297691</v>
      </c>
      <c r="O446" s="24" t="n">
        <v>0.212317035950541</v>
      </c>
      <c r="P446" s="24" t="n">
        <v>0.2370834227023007</v>
      </c>
      <c r="Q446" s="24" t="n">
        <v>0.2406538445683892</v>
      </c>
      <c r="R446" s="24" t="n">
        <v>0.2141555634431125</v>
      </c>
      <c r="S446" s="24" t="n">
        <v>0.2559094272113581</v>
      </c>
      <c r="T446" s="24" t="n">
        <v>0.2450201028467514</v>
      </c>
      <c r="U446" s="24" t="n">
        <v>0.2863719272649252</v>
      </c>
      <c r="V446" s="24" t="n">
        <v>0.1617895890999591</v>
      </c>
      <c r="W446" s="24" t="n">
        <v>0.2004746108403912</v>
      </c>
      <c r="Y446" s="24" t="n">
        <v>0.2597941303784729</v>
      </c>
      <c r="Z446" s="24" t="n">
        <v>0.1992740174121628</v>
      </c>
      <c r="AA446" s="24" t="n">
        <v>0.2297755901432074</v>
      </c>
      <c r="AB446" s="24" t="n">
        <v>0.21999204110238</v>
      </c>
      <c r="AD446" s="24" t="n">
        <v>0.2468551771413937</v>
      </c>
      <c r="AE446" s="24" t="n">
        <v>0.2472422070966252</v>
      </c>
      <c r="AF446" s="24" t="n">
        <v>0.222947437436844</v>
      </c>
      <c r="AG446" s="24" t="n">
        <v>0.1896103391501198</v>
      </c>
      <c r="AH446" s="24" t="n">
        <v>0.2600973988230574</v>
      </c>
      <c r="AI446" s="24" t="n">
        <v>0.222604495874029</v>
      </c>
      <c r="AJ446" s="24" t="n">
        <v>0.1716748018347531</v>
      </c>
      <c r="AL446" s="24" t="n">
        <v>0.2910785256851842</v>
      </c>
      <c r="AM446" s="24" t="n">
        <v>0.2853980988730862</v>
      </c>
      <c r="AN446" s="24" t="n">
        <v>0.1937930733776873</v>
      </c>
      <c r="AO446" s="24" t="n">
        <v>0.1977010765143314</v>
      </c>
      <c r="AP446" s="24" t="n">
        <v>0.1892338223840493</v>
      </c>
      <c r="AQ446" s="24" t="n">
        <v>0.1863329375090897</v>
      </c>
      <c r="AR446" s="24" t="n">
        <v>0.2084258520904458</v>
      </c>
      <c r="AS446" s="24" t="n">
        <v>0.1973181399125762</v>
      </c>
      <c r="AU446" s="24" t="n">
        <v>0.1784182898226534</v>
      </c>
      <c r="AV446" s="24" t="n">
        <v>0.1935381187427711</v>
      </c>
      <c r="AW446" s="24" t="n">
        <v>0.2865235184255762</v>
      </c>
      <c r="AX446" s="24" t="n">
        <v>0.2219759210040955</v>
      </c>
    </row>
    <row r="447">
      <c r="B447" s="23" t="inlineStr">
        <is>
          <t>Don’t know</t>
        </is>
      </c>
      <c r="C447" s="24" t="n">
        <v>0.02750935848312496</v>
      </c>
      <c r="D447" s="24" t="n">
        <v>0.02739020526774871</v>
      </c>
      <c r="E447" s="24" t="n">
        <v>0.02730969920403629</v>
      </c>
      <c r="G447" s="24" t="n">
        <v>0.05597574399338577</v>
      </c>
      <c r="H447" s="24" t="n">
        <v>0.02541659252769168</v>
      </c>
      <c r="I447" s="24" t="n">
        <v>0.01366229516724144</v>
      </c>
      <c r="J447" s="24" t="n">
        <v>0.02627625544361977</v>
      </c>
      <c r="K447" s="24" t="n">
        <v>0.03552467298751176</v>
      </c>
      <c r="L447" s="24" t="n">
        <v>0.01727230446550738</v>
      </c>
      <c r="N447" s="24" t="n">
        <v>0.0371105299418258</v>
      </c>
      <c r="O447" s="24" t="n">
        <v>0.04179976694541541</v>
      </c>
      <c r="P447" s="24" t="n">
        <v>0.01527471894038537</v>
      </c>
      <c r="Q447" s="24" t="n">
        <v>0.01895486932115732</v>
      </c>
      <c r="R447" s="24" t="n">
        <v>0.03421395539071594</v>
      </c>
      <c r="S447" s="24" t="n">
        <v>0.03253135484329851</v>
      </c>
      <c r="T447" s="24" t="n">
        <v>0.01382701443304261</v>
      </c>
      <c r="U447" s="24" t="n">
        <v>0.02037666003513753</v>
      </c>
      <c r="V447" s="24" t="n">
        <v>0.04028989885085914</v>
      </c>
      <c r="W447" s="24" t="n">
        <v>0.03528617525457447</v>
      </c>
      <c r="Y447" s="24" t="n">
        <v>0.01957577803838377</v>
      </c>
      <c r="Z447" s="24" t="n">
        <v>0.04202196914665651</v>
      </c>
      <c r="AA447" s="24" t="n">
        <v>0.01770140966826523</v>
      </c>
      <c r="AB447" s="24" t="n">
        <v>0.0296445304517763</v>
      </c>
      <c r="AD447" s="24" t="n">
        <v>0.02393589162097319</v>
      </c>
      <c r="AE447" s="24" t="n">
        <v>0.01974792171305596</v>
      </c>
      <c r="AF447" s="24" t="n">
        <v>0.00629136757230467</v>
      </c>
      <c r="AG447" s="24" t="n">
        <v>0.01756649463406331</v>
      </c>
      <c r="AH447" s="24" t="n">
        <v>0.02968123430143184</v>
      </c>
      <c r="AI447" s="24" t="n">
        <v>0.07307149655521558</v>
      </c>
      <c r="AJ447" s="24" t="n">
        <v>0.04715832845198729</v>
      </c>
      <c r="AL447" s="24" t="n">
        <v>0.01400422935155793</v>
      </c>
      <c r="AM447" s="24" t="n">
        <v>0.0239371609726159</v>
      </c>
      <c r="AN447" s="24" t="n">
        <v>0.02121307659497023</v>
      </c>
      <c r="AO447" s="24" t="n">
        <v>0.0193802675805689</v>
      </c>
      <c r="AP447" s="24" t="n">
        <v>0.02267268432883522</v>
      </c>
      <c r="AQ447" s="24" t="n">
        <v>0.03406950349760515</v>
      </c>
      <c r="AR447" s="24" t="n">
        <v>0.06751522501087466</v>
      </c>
      <c r="AS447" s="24" t="n">
        <v>0.05631007043333975</v>
      </c>
      <c r="AU447" s="24" t="n">
        <v>0.01143873792080977</v>
      </c>
      <c r="AV447" s="24" t="n">
        <v>0.03896439375569246</v>
      </c>
      <c r="AW447" s="24" t="n">
        <v>0.01471134709566801</v>
      </c>
      <c r="AX447" s="24" t="n">
        <v>0.05566816414445396</v>
      </c>
    </row>
    <row r="449">
      <c r="B449" s="20" t="inlineStr">
        <is>
          <t>How valued do you think each of the following are by society for the work that they do?: Probation officers</t>
        </is>
      </c>
    </row>
    <row r="450">
      <c r="B450" s="21" t="inlineStr">
        <is>
          <t>BASE: All Respondents</t>
        </is>
      </c>
    </row>
    <row r="451">
      <c r="B451" s="16" t="inlineStr">
        <is>
          <t>Unweighted</t>
        </is>
      </c>
      <c r="C451" s="22" t="n">
        <v>1999</v>
      </c>
      <c r="D451" s="22" t="n">
        <v>936</v>
      </c>
      <c r="E451" s="22" t="n">
        <v>1056</v>
      </c>
      <c r="G451" s="22" t="n">
        <v>282</v>
      </c>
      <c r="H451" s="22" t="n">
        <v>355</v>
      </c>
      <c r="I451" s="22" t="n">
        <v>333</v>
      </c>
      <c r="J451" s="22" t="n">
        <v>313</v>
      </c>
      <c r="K451" s="22" t="n">
        <v>283</v>
      </c>
      <c r="L451" s="22" t="n">
        <v>433</v>
      </c>
      <c r="N451" s="22" t="n">
        <v>103</v>
      </c>
      <c r="O451" s="22" t="n">
        <v>103</v>
      </c>
      <c r="P451" s="22" t="n">
        <v>259</v>
      </c>
      <c r="Q451" s="22" t="n">
        <v>192</v>
      </c>
      <c r="R451" s="22" t="n">
        <v>162</v>
      </c>
      <c r="S451" s="22" t="n">
        <v>220</v>
      </c>
      <c r="T451" s="22" t="n">
        <v>220</v>
      </c>
      <c r="U451" s="22" t="n">
        <v>302</v>
      </c>
      <c r="V451" s="22" t="n">
        <v>270</v>
      </c>
      <c r="W451" s="22" t="n">
        <v>168</v>
      </c>
      <c r="Y451" s="22" t="n">
        <v>568</v>
      </c>
      <c r="Z451" s="22" t="n">
        <v>481</v>
      </c>
      <c r="AA451" s="22" t="n">
        <v>459</v>
      </c>
      <c r="AB451" s="22" t="n">
        <v>474</v>
      </c>
      <c r="AD451" s="22" t="n">
        <v>355</v>
      </c>
      <c r="AE451" s="22" t="n">
        <v>640</v>
      </c>
      <c r="AF451" s="22" t="n">
        <v>155</v>
      </c>
      <c r="AG451" s="22" t="n">
        <v>118</v>
      </c>
      <c r="AH451" s="22" t="n">
        <v>274</v>
      </c>
      <c r="AI451" s="22" t="n">
        <v>42</v>
      </c>
      <c r="AJ451" s="22" t="n">
        <v>415</v>
      </c>
      <c r="AL451" s="22" t="n">
        <v>299</v>
      </c>
      <c r="AM451" s="22" t="n">
        <v>422</v>
      </c>
      <c r="AN451" s="22" t="n">
        <v>182</v>
      </c>
      <c r="AO451" s="22" t="n">
        <v>220</v>
      </c>
      <c r="AP451" s="22" t="n">
        <v>458</v>
      </c>
      <c r="AQ451" s="22" t="n">
        <v>159</v>
      </c>
      <c r="AR451" s="22" t="n">
        <v>174</v>
      </c>
      <c r="AS451" s="22" t="n">
        <v>85</v>
      </c>
      <c r="AU451" s="22" t="n">
        <v>423</v>
      </c>
      <c r="AV451" s="22" t="n">
        <v>543</v>
      </c>
      <c r="AW451" s="22" t="n">
        <v>701</v>
      </c>
      <c r="AX451" s="22" t="n">
        <v>332</v>
      </c>
    </row>
    <row r="452">
      <c r="B452" s="18" t="inlineStr">
        <is>
          <t>Weighted</t>
        </is>
      </c>
      <c r="C452" s="22" t="n">
        <v>1999</v>
      </c>
      <c r="D452" s="22" t="n">
        <v>987</v>
      </c>
      <c r="E452" s="22" t="n">
        <v>1009</v>
      </c>
      <c r="G452" s="22" t="n">
        <v>277</v>
      </c>
      <c r="H452" s="22" t="n">
        <v>341</v>
      </c>
      <c r="I452" s="22" t="n">
        <v>340</v>
      </c>
      <c r="J452" s="22" t="n">
        <v>341</v>
      </c>
      <c r="K452" s="22" t="n">
        <v>282</v>
      </c>
      <c r="L452" s="22" t="n">
        <v>420</v>
      </c>
      <c r="N452" s="22" t="n">
        <v>114</v>
      </c>
      <c r="O452" s="22" t="n">
        <v>91</v>
      </c>
      <c r="P452" s="22" t="n">
        <v>250</v>
      </c>
      <c r="Q452" s="22" t="n">
        <v>182</v>
      </c>
      <c r="R452" s="22" t="n">
        <v>159</v>
      </c>
      <c r="S452" s="22" t="n">
        <v>205</v>
      </c>
      <c r="T452" s="22" t="n">
        <v>205</v>
      </c>
      <c r="U452" s="22" t="n">
        <v>317</v>
      </c>
      <c r="V452" s="22" t="n">
        <v>295</v>
      </c>
      <c r="W452" s="22" t="n">
        <v>182</v>
      </c>
      <c r="Y452" s="22" t="n">
        <v>540</v>
      </c>
      <c r="Z452" s="22" t="n">
        <v>519</v>
      </c>
      <c r="AA452" s="22" t="n">
        <v>440</v>
      </c>
      <c r="AB452" s="22" t="n">
        <v>500</v>
      </c>
      <c r="AD452" s="22" t="n">
        <v>350</v>
      </c>
      <c r="AE452" s="22" t="n">
        <v>639</v>
      </c>
      <c r="AF452" s="22" t="n">
        <v>159</v>
      </c>
      <c r="AG452" s="22" t="n">
        <v>114</v>
      </c>
      <c r="AH452" s="22" t="n">
        <v>280</v>
      </c>
      <c r="AI452" s="22" t="n">
        <v>42</v>
      </c>
      <c r="AJ452" s="22" t="n">
        <v>416</v>
      </c>
      <c r="AL452" s="22" t="n">
        <v>296</v>
      </c>
      <c r="AM452" s="22" t="n">
        <v>417</v>
      </c>
      <c r="AN452" s="22" t="n">
        <v>184</v>
      </c>
      <c r="AO452" s="22" t="n">
        <v>215</v>
      </c>
      <c r="AP452" s="22" t="n">
        <v>465</v>
      </c>
      <c r="AQ452" s="22" t="n">
        <v>157</v>
      </c>
      <c r="AR452" s="22" t="n">
        <v>175</v>
      </c>
      <c r="AS452" s="22" t="n">
        <v>90</v>
      </c>
      <c r="AU452" s="22" t="n">
        <v>421</v>
      </c>
      <c r="AV452" s="22" t="n">
        <v>546</v>
      </c>
      <c r="AW452" s="22" t="n">
        <v>697</v>
      </c>
      <c r="AX452" s="22" t="n">
        <v>335</v>
      </c>
    </row>
    <row r="453">
      <c r="B453" s="23" t="inlineStr">
        <is>
          <t>Not at all valued</t>
        </is>
      </c>
      <c r="C453" s="24" t="n">
        <v>0.1167906386063122</v>
      </c>
      <c r="D453" s="24" t="n">
        <v>0.136352865667597</v>
      </c>
      <c r="E453" s="24" t="n">
        <v>0.09759871207089695</v>
      </c>
      <c r="G453" s="24" t="n">
        <v>0.09548134562013154</v>
      </c>
      <c r="H453" s="24" t="n">
        <v>0.08253725612433326</v>
      </c>
      <c r="I453" s="24" t="n">
        <v>0.1126491662538258</v>
      </c>
      <c r="J453" s="24" t="n">
        <v>0.129476032885101</v>
      </c>
      <c r="K453" s="24" t="n">
        <v>0.1182689187909009</v>
      </c>
      <c r="L453" s="24" t="n">
        <v>0.1507377101235142</v>
      </c>
      <c r="N453" s="24" t="n">
        <v>0.1793824273885014</v>
      </c>
      <c r="O453" s="24" t="n">
        <v>0.1076569918356268</v>
      </c>
      <c r="P453" s="24" t="n">
        <v>0.09686409357495339</v>
      </c>
      <c r="Q453" s="24" t="n">
        <v>0.1026129085798387</v>
      </c>
      <c r="R453" s="24" t="n">
        <v>0.1109660830788773</v>
      </c>
      <c r="S453" s="24" t="n">
        <v>0.06599041804187041</v>
      </c>
      <c r="T453" s="24" t="n">
        <v>0.1209543457385891</v>
      </c>
      <c r="U453" s="24" t="n">
        <v>0.1287659096274217</v>
      </c>
      <c r="V453" s="24" t="n">
        <v>0.129617915124275</v>
      </c>
      <c r="W453" s="24" t="n">
        <v>0.1396506924501555</v>
      </c>
      <c r="Y453" s="24" t="n">
        <v>0.1203392924830194</v>
      </c>
      <c r="Z453" s="24" t="n">
        <v>0.1356304091090238</v>
      </c>
      <c r="AA453" s="24" t="n">
        <v>0.1081685439874383</v>
      </c>
      <c r="AB453" s="24" t="n">
        <v>0.1009898539022627</v>
      </c>
      <c r="AD453" s="24" t="n">
        <v>0.1079536741402564</v>
      </c>
      <c r="AE453" s="24" t="n">
        <v>0.1039786457178966</v>
      </c>
      <c r="AF453" s="24" t="n">
        <v>0.1052323797095377</v>
      </c>
      <c r="AG453" s="24" t="n">
        <v>0.1581352592999987</v>
      </c>
      <c r="AH453" s="24" t="n">
        <v>0.1438375853511942</v>
      </c>
      <c r="AI453" s="24" t="n">
        <v>0.06913778234686652</v>
      </c>
      <c r="AJ453" s="24" t="n">
        <v>0.1236365709020081</v>
      </c>
      <c r="AL453" s="24" t="n">
        <v>0.08200502171484951</v>
      </c>
      <c r="AM453" s="24" t="n">
        <v>0.06774030308012985</v>
      </c>
      <c r="AN453" s="24" t="n">
        <v>0.112067821938168</v>
      </c>
      <c r="AO453" s="24" t="n">
        <v>0.1581937708023639</v>
      </c>
      <c r="AP453" s="24" t="n">
        <v>0.150035548192744</v>
      </c>
      <c r="AQ453" s="24" t="n">
        <v>0.1409958356250945</v>
      </c>
      <c r="AR453" s="24" t="n">
        <v>0.1042279552911158</v>
      </c>
      <c r="AS453" s="24" t="n">
        <v>0.1795921847736791</v>
      </c>
      <c r="AU453" s="24" t="n">
        <v>0.1446558989377324</v>
      </c>
      <c r="AV453" s="24" t="n">
        <v>0.1631263761747503</v>
      </c>
      <c r="AW453" s="24" t="n">
        <v>0.08887290769932019</v>
      </c>
      <c r="AX453" s="24" t="n">
        <v>0.06422825426402701</v>
      </c>
    </row>
    <row r="454">
      <c r="B454" s="23" t="inlineStr">
        <is>
          <t>Not very valued</t>
        </is>
      </c>
      <c r="C454" s="24" t="n">
        <v>0.4157199497369843</v>
      </c>
      <c r="D454" s="24" t="n">
        <v>0.4113371117474408</v>
      </c>
      <c r="E454" s="24" t="n">
        <v>0.4208053427249406</v>
      </c>
      <c r="G454" s="24" t="n">
        <v>0.3697071891044263</v>
      </c>
      <c r="H454" s="24" t="n">
        <v>0.3413712963691756</v>
      </c>
      <c r="I454" s="24" t="n">
        <v>0.3495101156729482</v>
      </c>
      <c r="J454" s="24" t="n">
        <v>0.4181653574641611</v>
      </c>
      <c r="K454" s="24" t="n">
        <v>0.5153626321859772</v>
      </c>
      <c r="L454" s="24" t="n">
        <v>0.4911797318504909</v>
      </c>
      <c r="N454" s="24" t="n">
        <v>0.452349888876634</v>
      </c>
      <c r="O454" s="24" t="n">
        <v>0.368675514997127</v>
      </c>
      <c r="P454" s="24" t="n">
        <v>0.4151963158191889</v>
      </c>
      <c r="Q454" s="24" t="n">
        <v>0.4462175959809356</v>
      </c>
      <c r="R454" s="24" t="n">
        <v>0.3929613793462106</v>
      </c>
      <c r="S454" s="24" t="n">
        <v>0.3894826613889376</v>
      </c>
      <c r="T454" s="24" t="n">
        <v>0.3832325694949407</v>
      </c>
      <c r="U454" s="24" t="n">
        <v>0.3630920270950029</v>
      </c>
      <c r="V454" s="24" t="n">
        <v>0.4721713229819485</v>
      </c>
      <c r="W454" s="24" t="n">
        <v>0.4725862482459124</v>
      </c>
      <c r="Y454" s="24" t="n">
        <v>0.4272723215653308</v>
      </c>
      <c r="Z454" s="24" t="n">
        <v>0.4179286355329585</v>
      </c>
      <c r="AA454" s="24" t="n">
        <v>0.4160000130613321</v>
      </c>
      <c r="AB454" s="24" t="n">
        <v>0.4007043165807226</v>
      </c>
      <c r="AD454" s="24" t="n">
        <v>0.4713481367898766</v>
      </c>
      <c r="AE454" s="24" t="n">
        <v>0.415633958304839</v>
      </c>
      <c r="AF454" s="24" t="n">
        <v>0.4855290588438767</v>
      </c>
      <c r="AG454" s="24" t="n">
        <v>0.3930433400332848</v>
      </c>
      <c r="AH454" s="24" t="n">
        <v>0.3831645351337201</v>
      </c>
      <c r="AI454" s="24" t="n">
        <v>0.3209133469185114</v>
      </c>
      <c r="AJ454" s="24" t="n">
        <v>0.3802169035172407</v>
      </c>
      <c r="AL454" s="24" t="n">
        <v>0.423847786125008</v>
      </c>
      <c r="AM454" s="24" t="n">
        <v>0.3876867030095911</v>
      </c>
      <c r="AN454" s="24" t="n">
        <v>0.4762251308191857</v>
      </c>
      <c r="AO454" s="24" t="n">
        <v>0.4100640887068861</v>
      </c>
      <c r="AP454" s="24" t="n">
        <v>0.414736999784262</v>
      </c>
      <c r="AQ454" s="24" t="n">
        <v>0.4333016844956918</v>
      </c>
      <c r="AR454" s="24" t="n">
        <v>0.4345468236267871</v>
      </c>
      <c r="AS454" s="24" t="n">
        <v>0.3466953178709661</v>
      </c>
      <c r="AU454" s="24" t="n">
        <v>0.4635910484753046</v>
      </c>
      <c r="AV454" s="24" t="n">
        <v>0.4504054054474996</v>
      </c>
      <c r="AW454" s="24" t="n">
        <v>0.3882982353465714</v>
      </c>
      <c r="AX454" s="24" t="n">
        <v>0.3559572076818969</v>
      </c>
    </row>
    <row r="455">
      <c r="B455" s="23" t="inlineStr">
        <is>
          <t>Fairly valued</t>
        </is>
      </c>
      <c r="C455" s="24" t="n">
        <v>0.2931806435645528</v>
      </c>
      <c r="D455" s="24" t="n">
        <v>0.2999432407889863</v>
      </c>
      <c r="E455" s="24" t="n">
        <v>0.2861186603418726</v>
      </c>
      <c r="G455" s="24" t="n">
        <v>0.3183158004008474</v>
      </c>
      <c r="H455" s="24" t="n">
        <v>0.3564312123739883</v>
      </c>
      <c r="I455" s="24" t="n">
        <v>0.3518894914596584</v>
      </c>
      <c r="J455" s="24" t="n">
        <v>0.2929904926240029</v>
      </c>
      <c r="K455" s="24" t="n">
        <v>0.2174182799323732</v>
      </c>
      <c r="L455" s="24" t="n">
        <v>0.2287104779632217</v>
      </c>
      <c r="N455" s="24" t="n">
        <v>0.2491333280756732</v>
      </c>
      <c r="O455" s="24" t="n">
        <v>0.3149847514372481</v>
      </c>
      <c r="P455" s="24" t="n">
        <v>0.3153251512252115</v>
      </c>
      <c r="Q455" s="24" t="n">
        <v>0.2816120356271071</v>
      </c>
      <c r="R455" s="24" t="n">
        <v>0.2711043917120216</v>
      </c>
      <c r="S455" s="24" t="n">
        <v>0.334156771574845</v>
      </c>
      <c r="T455" s="24" t="n">
        <v>0.3293626958744815</v>
      </c>
      <c r="U455" s="24" t="n">
        <v>0.3171328520153734</v>
      </c>
      <c r="V455" s="24" t="n">
        <v>0.2501270424434808</v>
      </c>
      <c r="W455" s="24" t="n">
        <v>0.2516372806141999</v>
      </c>
      <c r="Y455" s="24" t="n">
        <v>0.2929618720443968</v>
      </c>
      <c r="Z455" s="24" t="n">
        <v>0.286070342372896</v>
      </c>
      <c r="AA455" s="24" t="n">
        <v>0.3020654422599658</v>
      </c>
      <c r="AB455" s="24" t="n">
        <v>0.2929787865912976</v>
      </c>
      <c r="AD455" s="24" t="n">
        <v>0.2710281983910656</v>
      </c>
      <c r="AE455" s="24" t="n">
        <v>0.3252472260924011</v>
      </c>
      <c r="AF455" s="24" t="n">
        <v>0.2750731176593795</v>
      </c>
      <c r="AG455" s="24" t="n">
        <v>0.3130752986240675</v>
      </c>
      <c r="AH455" s="24" t="n">
        <v>0.2990307565492496</v>
      </c>
      <c r="AI455" s="24" t="n">
        <v>0.2937081515999108</v>
      </c>
      <c r="AJ455" s="24" t="n">
        <v>0.2600043712010139</v>
      </c>
      <c r="AL455" s="24" t="n">
        <v>0.3331662543510755</v>
      </c>
      <c r="AM455" s="24" t="n">
        <v>0.3631625863898101</v>
      </c>
      <c r="AN455" s="24" t="n">
        <v>0.2581904719424293</v>
      </c>
      <c r="AO455" s="24" t="n">
        <v>0.3003609140516916</v>
      </c>
      <c r="AP455" s="24" t="n">
        <v>0.2717638735713359</v>
      </c>
      <c r="AQ455" s="24" t="n">
        <v>0.1901889529190281</v>
      </c>
      <c r="AR455" s="24" t="n">
        <v>0.2456152606120177</v>
      </c>
      <c r="AS455" s="24" t="n">
        <v>0.2749103382569393</v>
      </c>
      <c r="AU455" s="24" t="n">
        <v>0.2484985039896938</v>
      </c>
      <c r="AV455" s="24" t="n">
        <v>0.2277892595631412</v>
      </c>
      <c r="AW455" s="24" t="n">
        <v>0.344430066186571</v>
      </c>
      <c r="AX455" s="24" t="n">
        <v>0.3494478709773351</v>
      </c>
    </row>
    <row r="456">
      <c r="B456" s="23" t="inlineStr">
        <is>
          <t>Very valued</t>
        </is>
      </c>
      <c r="C456" s="24" t="n">
        <v>0.07734648790947804</v>
      </c>
      <c r="D456" s="24" t="n">
        <v>0.09160048122236156</v>
      </c>
      <c r="E456" s="24" t="n">
        <v>0.06363520073168712</v>
      </c>
      <c r="G456" s="24" t="n">
        <v>0.1093381164225559</v>
      </c>
      <c r="H456" s="24" t="n">
        <v>0.1330647801404195</v>
      </c>
      <c r="I456" s="24" t="n">
        <v>0.1094435264722677</v>
      </c>
      <c r="J456" s="24" t="n">
        <v>0.05027114695659435</v>
      </c>
      <c r="K456" s="24" t="n">
        <v>0.03025385407354443</v>
      </c>
      <c r="L456" s="24" t="n">
        <v>0.03858946180736295</v>
      </c>
      <c r="N456" s="24" t="n">
        <v>0.06261247938030762</v>
      </c>
      <c r="O456" s="24" t="n">
        <v>0.1192695380604798</v>
      </c>
      <c r="P456" s="24" t="n">
        <v>0.07455371303900471</v>
      </c>
      <c r="Q456" s="24" t="n">
        <v>0.05670125736229487</v>
      </c>
      <c r="R456" s="24" t="n">
        <v>0.1195380381023824</v>
      </c>
      <c r="S456" s="24" t="n">
        <v>0.1088186044770803</v>
      </c>
      <c r="T456" s="24" t="n">
        <v>0.05638507904487804</v>
      </c>
      <c r="U456" s="24" t="n">
        <v>0.09157095109811836</v>
      </c>
      <c r="V456" s="24" t="n">
        <v>0.03927572357080833</v>
      </c>
      <c r="W456" s="24" t="n">
        <v>0.07839795027381821</v>
      </c>
      <c r="Y456" s="24" t="n">
        <v>0.09970519807183008</v>
      </c>
      <c r="Z456" s="24" t="n">
        <v>0.04116723291997477</v>
      </c>
      <c r="AA456" s="24" t="n">
        <v>0.0775045109298918</v>
      </c>
      <c r="AB456" s="24" t="n">
        <v>0.09061408735527814</v>
      </c>
      <c r="AD456" s="24" t="n">
        <v>0.08941559361537645</v>
      </c>
      <c r="AE456" s="24" t="n">
        <v>0.08444405916417484</v>
      </c>
      <c r="AF456" s="24" t="n">
        <v>0.05644568181702196</v>
      </c>
      <c r="AG456" s="24" t="n">
        <v>0.0658805817196832</v>
      </c>
      <c r="AH456" s="24" t="n">
        <v>0.07373738548737477</v>
      </c>
      <c r="AI456" s="24" t="n">
        <v>0.1441906146507712</v>
      </c>
      <c r="AJ456" s="24" t="n">
        <v>0.06301606318797123</v>
      </c>
      <c r="AL456" s="24" t="n">
        <v>0.09776912799454403</v>
      </c>
      <c r="AM456" s="24" t="n">
        <v>0.1258265971757746</v>
      </c>
      <c r="AN456" s="24" t="n">
        <v>0.05323771760043244</v>
      </c>
      <c r="AO456" s="24" t="n">
        <v>0.0563141073354747</v>
      </c>
      <c r="AP456" s="24" t="n">
        <v>0.06881866296313277</v>
      </c>
      <c r="AQ456" s="24" t="n">
        <v>0.0507776336964667</v>
      </c>
      <c r="AR456" s="24" t="n">
        <v>0.0445585561488819</v>
      </c>
      <c r="AS456" s="24" t="n">
        <v>0.03935696928376294</v>
      </c>
      <c r="AU456" s="24" t="n">
        <v>0.04863158367368692</v>
      </c>
      <c r="AV456" s="24" t="n">
        <v>0.04556740822694438</v>
      </c>
      <c r="AW456" s="24" t="n">
        <v>0.1056260264762385</v>
      </c>
      <c r="AX456" s="24" t="n">
        <v>0.1064818488299893</v>
      </c>
    </row>
    <row r="457">
      <c r="B457" s="23" t="inlineStr">
        <is>
          <t>Don’t know</t>
        </is>
      </c>
      <c r="C457" s="24" t="n">
        <v>0.09696228018267265</v>
      </c>
      <c r="D457" s="24" t="n">
        <v>0.06076630057361436</v>
      </c>
      <c r="E457" s="24" t="n">
        <v>0.1318420841306027</v>
      </c>
      <c r="G457" s="24" t="n">
        <v>0.1071575484520389</v>
      </c>
      <c r="H457" s="24" t="n">
        <v>0.08659545499208336</v>
      </c>
      <c r="I457" s="24" t="n">
        <v>0.07650770014129997</v>
      </c>
      <c r="J457" s="24" t="n">
        <v>0.1090969700701406</v>
      </c>
      <c r="K457" s="24" t="n">
        <v>0.1186963150172041</v>
      </c>
      <c r="L457" s="24" t="n">
        <v>0.09078261825541017</v>
      </c>
      <c r="N457" s="24" t="n">
        <v>0.05652187627888368</v>
      </c>
      <c r="O457" s="24" t="n">
        <v>0.08941320366951841</v>
      </c>
      <c r="P457" s="24" t="n">
        <v>0.09806072634164148</v>
      </c>
      <c r="Q457" s="24" t="n">
        <v>0.1128562024498238</v>
      </c>
      <c r="R457" s="24" t="n">
        <v>0.1054301077605083</v>
      </c>
      <c r="S457" s="24" t="n">
        <v>0.1015515445172666</v>
      </c>
      <c r="T457" s="24" t="n">
        <v>0.1100653098471107</v>
      </c>
      <c r="U457" s="24" t="n">
        <v>0.0994382601640835</v>
      </c>
      <c r="V457" s="24" t="n">
        <v>0.1088079958794875</v>
      </c>
      <c r="W457" s="24" t="n">
        <v>0.05772782841591394</v>
      </c>
      <c r="Y457" s="24" t="n">
        <v>0.05972131583542277</v>
      </c>
      <c r="Z457" s="24" t="n">
        <v>0.1192033800651469</v>
      </c>
      <c r="AA457" s="24" t="n">
        <v>0.09626148976137185</v>
      </c>
      <c r="AB457" s="24" t="n">
        <v>0.114712955570439</v>
      </c>
      <c r="AD457" s="24" t="n">
        <v>0.06025439706342492</v>
      </c>
      <c r="AE457" s="24" t="n">
        <v>0.07069611072068845</v>
      </c>
      <c r="AF457" s="24" t="n">
        <v>0.07771976197018397</v>
      </c>
      <c r="AG457" s="24" t="n">
        <v>0.06986552032296571</v>
      </c>
      <c r="AH457" s="24" t="n">
        <v>0.1002297374784613</v>
      </c>
      <c r="AI457" s="24" t="n">
        <v>0.1720501044839402</v>
      </c>
      <c r="AJ457" s="24" t="n">
        <v>0.1731260911917661</v>
      </c>
      <c r="AL457" s="24" t="n">
        <v>0.06321180981452282</v>
      </c>
      <c r="AM457" s="24" t="n">
        <v>0.05558381034469433</v>
      </c>
      <c r="AN457" s="24" t="n">
        <v>0.1002788576997846</v>
      </c>
      <c r="AO457" s="24" t="n">
        <v>0.07506711910358368</v>
      </c>
      <c r="AP457" s="24" t="n">
        <v>0.0946449154885253</v>
      </c>
      <c r="AQ457" s="24" t="n">
        <v>0.1847358932637188</v>
      </c>
      <c r="AR457" s="24" t="n">
        <v>0.1710514043211977</v>
      </c>
      <c r="AS457" s="24" t="n">
        <v>0.1594451898146525</v>
      </c>
      <c r="AU457" s="24" t="n">
        <v>0.09462296492358231</v>
      </c>
      <c r="AV457" s="24" t="n">
        <v>0.1131115505876645</v>
      </c>
      <c r="AW457" s="24" t="n">
        <v>0.07277276429129897</v>
      </c>
      <c r="AX457" s="24" t="n">
        <v>0.1238848182467517</v>
      </c>
    </row>
    <row r="459">
      <c r="B459" s="20" t="inlineStr">
        <is>
          <t>Compared to other public sector jobs, how difficult do you think the job of a prison officer is?</t>
        </is>
      </c>
    </row>
    <row r="460">
      <c r="B460" s="21" t="inlineStr">
        <is>
          <t>BASE: All Respondents</t>
        </is>
      </c>
    </row>
    <row r="461">
      <c r="B461" s="16" t="inlineStr">
        <is>
          <t>Unweighted</t>
        </is>
      </c>
      <c r="C461" s="22" t="n">
        <v>1999</v>
      </c>
      <c r="D461" s="22" t="n">
        <v>936</v>
      </c>
      <c r="E461" s="22" t="n">
        <v>1056</v>
      </c>
      <c r="G461" s="22" t="n">
        <v>282</v>
      </c>
      <c r="H461" s="22" t="n">
        <v>355</v>
      </c>
      <c r="I461" s="22" t="n">
        <v>333</v>
      </c>
      <c r="J461" s="22" t="n">
        <v>313</v>
      </c>
      <c r="K461" s="22" t="n">
        <v>283</v>
      </c>
      <c r="L461" s="22" t="n">
        <v>433</v>
      </c>
      <c r="N461" s="22" t="n">
        <v>103</v>
      </c>
      <c r="O461" s="22" t="n">
        <v>103</v>
      </c>
      <c r="P461" s="22" t="n">
        <v>259</v>
      </c>
      <c r="Q461" s="22" t="n">
        <v>192</v>
      </c>
      <c r="R461" s="22" t="n">
        <v>162</v>
      </c>
      <c r="S461" s="22" t="n">
        <v>220</v>
      </c>
      <c r="T461" s="22" t="n">
        <v>220</v>
      </c>
      <c r="U461" s="22" t="n">
        <v>302</v>
      </c>
      <c r="V461" s="22" t="n">
        <v>270</v>
      </c>
      <c r="W461" s="22" t="n">
        <v>168</v>
      </c>
      <c r="Y461" s="22" t="n">
        <v>568</v>
      </c>
      <c r="Z461" s="22" t="n">
        <v>481</v>
      </c>
      <c r="AA461" s="22" t="n">
        <v>459</v>
      </c>
      <c r="AB461" s="22" t="n">
        <v>474</v>
      </c>
      <c r="AD461" s="22" t="n">
        <v>355</v>
      </c>
      <c r="AE461" s="22" t="n">
        <v>640</v>
      </c>
      <c r="AF461" s="22" t="n">
        <v>155</v>
      </c>
      <c r="AG461" s="22" t="n">
        <v>118</v>
      </c>
      <c r="AH461" s="22" t="n">
        <v>274</v>
      </c>
      <c r="AI461" s="22" t="n">
        <v>42</v>
      </c>
      <c r="AJ461" s="22" t="n">
        <v>415</v>
      </c>
      <c r="AL461" s="22" t="n">
        <v>299</v>
      </c>
      <c r="AM461" s="22" t="n">
        <v>422</v>
      </c>
      <c r="AN461" s="22" t="n">
        <v>182</v>
      </c>
      <c r="AO461" s="22" t="n">
        <v>220</v>
      </c>
      <c r="AP461" s="22" t="n">
        <v>458</v>
      </c>
      <c r="AQ461" s="22" t="n">
        <v>159</v>
      </c>
      <c r="AR461" s="22" t="n">
        <v>174</v>
      </c>
      <c r="AS461" s="22" t="n">
        <v>85</v>
      </c>
      <c r="AU461" s="22" t="n">
        <v>423</v>
      </c>
      <c r="AV461" s="22" t="n">
        <v>543</v>
      </c>
      <c r="AW461" s="22" t="n">
        <v>701</v>
      </c>
      <c r="AX461" s="22" t="n">
        <v>332</v>
      </c>
    </row>
    <row r="462">
      <c r="B462" s="18" t="inlineStr">
        <is>
          <t>Weighted</t>
        </is>
      </c>
      <c r="C462" s="22" t="n">
        <v>1999</v>
      </c>
      <c r="D462" s="22" t="n">
        <v>987</v>
      </c>
      <c r="E462" s="22" t="n">
        <v>1009</v>
      </c>
      <c r="G462" s="22" t="n">
        <v>277</v>
      </c>
      <c r="H462" s="22" t="n">
        <v>341</v>
      </c>
      <c r="I462" s="22" t="n">
        <v>340</v>
      </c>
      <c r="J462" s="22" t="n">
        <v>341</v>
      </c>
      <c r="K462" s="22" t="n">
        <v>282</v>
      </c>
      <c r="L462" s="22" t="n">
        <v>420</v>
      </c>
      <c r="N462" s="22" t="n">
        <v>114</v>
      </c>
      <c r="O462" s="22" t="n">
        <v>91</v>
      </c>
      <c r="P462" s="22" t="n">
        <v>250</v>
      </c>
      <c r="Q462" s="22" t="n">
        <v>182</v>
      </c>
      <c r="R462" s="22" t="n">
        <v>159</v>
      </c>
      <c r="S462" s="22" t="n">
        <v>205</v>
      </c>
      <c r="T462" s="22" t="n">
        <v>205</v>
      </c>
      <c r="U462" s="22" t="n">
        <v>317</v>
      </c>
      <c r="V462" s="22" t="n">
        <v>295</v>
      </c>
      <c r="W462" s="22" t="n">
        <v>182</v>
      </c>
      <c r="Y462" s="22" t="n">
        <v>540</v>
      </c>
      <c r="Z462" s="22" t="n">
        <v>519</v>
      </c>
      <c r="AA462" s="22" t="n">
        <v>440</v>
      </c>
      <c r="AB462" s="22" t="n">
        <v>500</v>
      </c>
      <c r="AD462" s="22" t="n">
        <v>350</v>
      </c>
      <c r="AE462" s="22" t="n">
        <v>639</v>
      </c>
      <c r="AF462" s="22" t="n">
        <v>159</v>
      </c>
      <c r="AG462" s="22" t="n">
        <v>114</v>
      </c>
      <c r="AH462" s="22" t="n">
        <v>280</v>
      </c>
      <c r="AI462" s="22" t="n">
        <v>42</v>
      </c>
      <c r="AJ462" s="22" t="n">
        <v>416</v>
      </c>
      <c r="AL462" s="22" t="n">
        <v>296</v>
      </c>
      <c r="AM462" s="22" t="n">
        <v>417</v>
      </c>
      <c r="AN462" s="22" t="n">
        <v>184</v>
      </c>
      <c r="AO462" s="22" t="n">
        <v>215</v>
      </c>
      <c r="AP462" s="22" t="n">
        <v>465</v>
      </c>
      <c r="AQ462" s="22" t="n">
        <v>157</v>
      </c>
      <c r="AR462" s="22" t="n">
        <v>175</v>
      </c>
      <c r="AS462" s="22" t="n">
        <v>90</v>
      </c>
      <c r="AU462" s="22" t="n">
        <v>421</v>
      </c>
      <c r="AV462" s="22" t="n">
        <v>546</v>
      </c>
      <c r="AW462" s="22" t="n">
        <v>697</v>
      </c>
      <c r="AX462" s="22" t="n">
        <v>335</v>
      </c>
    </row>
    <row r="463">
      <c r="B463" s="23" t="inlineStr">
        <is>
          <t>Much less difficult than most</t>
        </is>
      </c>
      <c r="C463" s="24" t="n">
        <v>0.02393554096975398</v>
      </c>
      <c r="D463" s="24" t="n">
        <v>0.02337459839328446</v>
      </c>
      <c r="E463" s="24" t="n">
        <v>0.02455612785650355</v>
      </c>
      <c r="G463" s="24" t="n">
        <v>0.04708039709024092</v>
      </c>
      <c r="H463" s="24" t="n">
        <v>0.03329611267451171</v>
      </c>
      <c r="I463" s="24" t="n">
        <v>0.02611249235717375</v>
      </c>
      <c r="J463" s="24" t="n">
        <v>0.01996523637523117</v>
      </c>
      <c r="K463" s="24" t="n">
        <v>0.01436269203845985</v>
      </c>
      <c r="L463" s="24" t="n">
        <v>0.008958529106375752</v>
      </c>
      <c r="N463" s="24" t="n">
        <v>0.0171179843589316</v>
      </c>
      <c r="O463" s="24" t="n">
        <v>0.01798882002216872</v>
      </c>
      <c r="P463" s="24" t="n">
        <v>0.02221455457908512</v>
      </c>
      <c r="Q463" s="24" t="n">
        <v>0.01519451180817936</v>
      </c>
      <c r="R463" s="24" t="n">
        <v>0.01757531097056624</v>
      </c>
      <c r="S463" s="24" t="n">
        <v>0.032948000590153</v>
      </c>
      <c r="T463" s="24" t="n">
        <v>0.02738026564962667</v>
      </c>
      <c r="U463" s="24" t="n">
        <v>0.03048759470535523</v>
      </c>
      <c r="V463" s="24" t="n">
        <v>0.01472988582997722</v>
      </c>
      <c r="W463" s="24" t="n">
        <v>0.03736217268054355</v>
      </c>
      <c r="Y463" s="24" t="n">
        <v>0.03219597482276107</v>
      </c>
      <c r="Z463" s="24" t="n">
        <v>0.01572222674263804</v>
      </c>
      <c r="AA463" s="24" t="n">
        <v>0.02010936148188375</v>
      </c>
      <c r="AB463" s="24" t="n">
        <v>0.02690673052557846</v>
      </c>
      <c r="AD463" s="24" t="n">
        <v>0.01427448527043298</v>
      </c>
      <c r="AE463" s="24" t="n">
        <v>0.03495360612458896</v>
      </c>
      <c r="AF463" s="24" t="n">
        <v>0.02380624076364935</v>
      </c>
      <c r="AG463" s="24" t="n">
        <v>0.02323757997839856</v>
      </c>
      <c r="AH463" s="24" t="n">
        <v>0.02114618774519057</v>
      </c>
      <c r="AI463" s="24" t="n">
        <v>0</v>
      </c>
      <c r="AJ463" s="24" t="n">
        <v>0.01969697184953056</v>
      </c>
      <c r="AL463" s="24" t="n">
        <v>0.01752323252334338</v>
      </c>
      <c r="AM463" s="24" t="n">
        <v>0.04126682400682047</v>
      </c>
      <c r="AN463" s="24" t="n">
        <v>0.02686691569597223</v>
      </c>
      <c r="AO463" s="24" t="n">
        <v>0.02328574331775258</v>
      </c>
      <c r="AP463" s="24" t="n">
        <v>0.0208867793553316</v>
      </c>
      <c r="AQ463" s="24" t="n">
        <v>0.02578684601370101</v>
      </c>
      <c r="AR463" s="24" t="n">
        <v>0.009987634314306288</v>
      </c>
      <c r="AS463" s="24" t="n">
        <v>0</v>
      </c>
      <c r="AU463" s="24" t="n">
        <v>0.01177494197800843</v>
      </c>
      <c r="AV463" s="24" t="n">
        <v>0.01485481093149099</v>
      </c>
      <c r="AW463" s="24" t="n">
        <v>0.03374434682387686</v>
      </c>
      <c r="AX463" s="24" t="n">
        <v>0.0336427826910331</v>
      </c>
    </row>
    <row r="464">
      <c r="B464" s="23" t="inlineStr">
        <is>
          <t>Somewhat less difficult than most</t>
        </is>
      </c>
      <c r="C464" s="24" t="n">
        <v>0.04319636184331913</v>
      </c>
      <c r="D464" s="24" t="n">
        <v>0.05166195546483685</v>
      </c>
      <c r="E464" s="24" t="n">
        <v>0.03504485900044663</v>
      </c>
      <c r="G464" s="24" t="n">
        <v>0.06075097566591434</v>
      </c>
      <c r="H464" s="24" t="n">
        <v>0.09530304860622248</v>
      </c>
      <c r="I464" s="24" t="n">
        <v>0.04390023179017831</v>
      </c>
      <c r="J464" s="24" t="n">
        <v>0.03380206244687049</v>
      </c>
      <c r="K464" s="24" t="n">
        <v>0.01999474197777929</v>
      </c>
      <c r="L464" s="24" t="n">
        <v>0.01191452105054001</v>
      </c>
      <c r="N464" s="24" t="n">
        <v>0.06204285478438122</v>
      </c>
      <c r="O464" s="24" t="n">
        <v>0.03815733842659872</v>
      </c>
      <c r="P464" s="24" t="n">
        <v>0.03631378996546606</v>
      </c>
      <c r="Q464" s="24" t="n">
        <v>0.03813994900923285</v>
      </c>
      <c r="R464" s="24" t="n">
        <v>0.05490004394960661</v>
      </c>
      <c r="S464" s="24" t="n">
        <v>0.0405330254514773</v>
      </c>
      <c r="T464" s="24" t="n">
        <v>0.02476542159210122</v>
      </c>
      <c r="U464" s="24" t="n">
        <v>0.05669984019784218</v>
      </c>
      <c r="V464" s="24" t="n">
        <v>0.05664713258647429</v>
      </c>
      <c r="W464" s="24" t="n">
        <v>0.01654291663372135</v>
      </c>
      <c r="Y464" s="24" t="n">
        <v>0.05604339419093042</v>
      </c>
      <c r="Z464" s="24" t="n">
        <v>0.03685546230241393</v>
      </c>
      <c r="AA464" s="24" t="n">
        <v>0.05014507325345288</v>
      </c>
      <c r="AB464" s="24" t="n">
        <v>0.02978855459044086</v>
      </c>
      <c r="AD464" s="24" t="n">
        <v>0.04159425350515977</v>
      </c>
      <c r="AE464" s="24" t="n">
        <v>0.04908821182385448</v>
      </c>
      <c r="AF464" s="24" t="n">
        <v>0.04391207882620132</v>
      </c>
      <c r="AG464" s="24" t="n">
        <v>0.03894493597016051</v>
      </c>
      <c r="AH464" s="24" t="n">
        <v>0.04157917320372918</v>
      </c>
      <c r="AI464" s="24" t="n">
        <v>0.08648892963642697</v>
      </c>
      <c r="AJ464" s="24" t="n">
        <v>0.03305090200950643</v>
      </c>
      <c r="AL464" s="24" t="n">
        <v>0.03613163980529709</v>
      </c>
      <c r="AM464" s="24" t="n">
        <v>0.06810972568255892</v>
      </c>
      <c r="AN464" s="24" t="n">
        <v>0.03830686939596356</v>
      </c>
      <c r="AO464" s="24" t="n">
        <v>0.0399864726012913</v>
      </c>
      <c r="AP464" s="24" t="n">
        <v>0.04147215084345503</v>
      </c>
      <c r="AQ464" s="24" t="n">
        <v>0.01207864017027217</v>
      </c>
      <c r="AR464" s="24" t="n">
        <v>0.03320925024785563</v>
      </c>
      <c r="AS464" s="24" t="n">
        <v>0.05129015571646082</v>
      </c>
      <c r="AU464" s="24" t="n">
        <v>0.03758781246912633</v>
      </c>
      <c r="AV464" s="24" t="n">
        <v>0.03393593797704104</v>
      </c>
      <c r="AW464" s="24" t="n">
        <v>0.03902094536050166</v>
      </c>
      <c r="AX464" s="24" t="n">
        <v>0.07404364901767672</v>
      </c>
    </row>
    <row r="465">
      <c r="B465" s="23" t="inlineStr">
        <is>
          <t>About as difficult as most</t>
        </is>
      </c>
      <c r="C465" s="24" t="n">
        <v>0.1845520791247973</v>
      </c>
      <c r="D465" s="24" t="n">
        <v>0.1845323636764111</v>
      </c>
      <c r="E465" s="24" t="n">
        <v>0.1851254554992039</v>
      </c>
      <c r="G465" s="24" t="n">
        <v>0.2263150631233406</v>
      </c>
      <c r="H465" s="24" t="n">
        <v>0.2462908070130102</v>
      </c>
      <c r="I465" s="24" t="n">
        <v>0.2311102460041973</v>
      </c>
      <c r="J465" s="24" t="n">
        <v>0.1617555531752014</v>
      </c>
      <c r="K465" s="24" t="n">
        <v>0.1544049970964652</v>
      </c>
      <c r="L465" s="24" t="n">
        <v>0.1079042688894749</v>
      </c>
      <c r="N465" s="24" t="n">
        <v>0.1387668274099186</v>
      </c>
      <c r="O465" s="24" t="n">
        <v>0.1882569362776201</v>
      </c>
      <c r="P465" s="24" t="n">
        <v>0.1883837227406133</v>
      </c>
      <c r="Q465" s="24" t="n">
        <v>0.2055536020510474</v>
      </c>
      <c r="R465" s="24" t="n">
        <v>0.1718109528486761</v>
      </c>
      <c r="S465" s="24" t="n">
        <v>0.2117024279296121</v>
      </c>
      <c r="T465" s="24" t="n">
        <v>0.126823677873049</v>
      </c>
      <c r="U465" s="24" t="n">
        <v>0.2202259598876821</v>
      </c>
      <c r="V465" s="24" t="n">
        <v>0.2084979943851575</v>
      </c>
      <c r="W465" s="24" t="n">
        <v>0.1294757575499166</v>
      </c>
      <c r="Y465" s="24" t="n">
        <v>0.1969016203611922</v>
      </c>
      <c r="Z465" s="24" t="n">
        <v>0.1406836421599134</v>
      </c>
      <c r="AA465" s="24" t="n">
        <v>0.2145968950696645</v>
      </c>
      <c r="AB465" s="24" t="n">
        <v>0.1903105741275573</v>
      </c>
      <c r="AD465" s="24" t="n">
        <v>0.1761322614476636</v>
      </c>
      <c r="AE465" s="24" t="n">
        <v>0.1826357854261649</v>
      </c>
      <c r="AF465" s="24" t="n">
        <v>0.1664743037736782</v>
      </c>
      <c r="AG465" s="24" t="n">
        <v>0.2382253045213087</v>
      </c>
      <c r="AH465" s="24" t="n">
        <v>0.1879449557919861</v>
      </c>
      <c r="AI465" s="24" t="n">
        <v>0.224784743366566</v>
      </c>
      <c r="AJ465" s="24" t="n">
        <v>0.1803492547464075</v>
      </c>
      <c r="AL465" s="24" t="n">
        <v>0.1738986135307174</v>
      </c>
      <c r="AM465" s="24" t="n">
        <v>0.1931153154053158</v>
      </c>
      <c r="AN465" s="24" t="n">
        <v>0.1711474133163325</v>
      </c>
      <c r="AO465" s="24" t="n">
        <v>0.2165315815736082</v>
      </c>
      <c r="AP465" s="24" t="n">
        <v>0.1918474904600803</v>
      </c>
      <c r="AQ465" s="24" t="n">
        <v>0.1840219790469955</v>
      </c>
      <c r="AR465" s="24" t="n">
        <v>0.1546670648377918</v>
      </c>
      <c r="AS465" s="24" t="n">
        <v>0.152491707951619</v>
      </c>
      <c r="AU465" s="24" t="n">
        <v>0.1721266098681772</v>
      </c>
      <c r="AV465" s="24" t="n">
        <v>0.163814499738937</v>
      </c>
      <c r="AW465" s="24" t="n">
        <v>0.1717163677515095</v>
      </c>
      <c r="AX465" s="24" t="n">
        <v>0.260712421846601</v>
      </c>
    </row>
    <row r="466">
      <c r="B466" s="23" t="inlineStr">
        <is>
          <t>Somewhat more difficult than most</t>
        </is>
      </c>
      <c r="C466" s="24" t="n">
        <v>0.3820098328867295</v>
      </c>
      <c r="D466" s="24" t="n">
        <v>0.3811102129113544</v>
      </c>
      <c r="E466" s="24" t="n">
        <v>0.3814866348550883</v>
      </c>
      <c r="G466" s="24" t="n">
        <v>0.3909264316183417</v>
      </c>
      <c r="H466" s="24" t="n">
        <v>0.3715966346077958</v>
      </c>
      <c r="I466" s="24" t="n">
        <v>0.3913326206175567</v>
      </c>
      <c r="J466" s="24" t="n">
        <v>0.3544993753552758</v>
      </c>
      <c r="K466" s="24" t="n">
        <v>0.3764461173838021</v>
      </c>
      <c r="L466" s="24" t="n">
        <v>0.4031087458628913</v>
      </c>
      <c r="N466" s="24" t="n">
        <v>0.4759560804199011</v>
      </c>
      <c r="O466" s="24" t="n">
        <v>0.3989030966717325</v>
      </c>
      <c r="P466" s="24" t="n">
        <v>0.3905390976951091</v>
      </c>
      <c r="Q466" s="24" t="n">
        <v>0.4027005542447509</v>
      </c>
      <c r="R466" s="24" t="n">
        <v>0.3827841763780689</v>
      </c>
      <c r="S466" s="24" t="n">
        <v>0.3740022878197622</v>
      </c>
      <c r="T466" s="24" t="n">
        <v>0.3658584418567271</v>
      </c>
      <c r="U466" s="24" t="n">
        <v>0.3390261234356847</v>
      </c>
      <c r="V466" s="24" t="n">
        <v>0.3931446430220222</v>
      </c>
      <c r="W466" s="24" t="n">
        <v>0.3657883600752597</v>
      </c>
      <c r="Y466" s="24" t="n">
        <v>0.390863273829122</v>
      </c>
      <c r="Z466" s="24" t="n">
        <v>0.4049427274161432</v>
      </c>
      <c r="AA466" s="24" t="n">
        <v>0.3864633345348883</v>
      </c>
      <c r="AB466" s="24" t="n">
        <v>0.3447246906970348</v>
      </c>
      <c r="AD466" s="24" t="n">
        <v>0.3603921950797271</v>
      </c>
      <c r="AE466" s="24" t="n">
        <v>0.4014014890040788</v>
      </c>
      <c r="AF466" s="24" t="n">
        <v>0.3715664707693617</v>
      </c>
      <c r="AG466" s="24" t="n">
        <v>0.3592747562467166</v>
      </c>
      <c r="AH466" s="24" t="n">
        <v>0.3748364555270844</v>
      </c>
      <c r="AI466" s="24" t="n">
        <v>0.281867632841969</v>
      </c>
      <c r="AJ466" s="24" t="n">
        <v>0.3956900228208637</v>
      </c>
      <c r="AL466" s="24" t="n">
        <v>0.3659181864678989</v>
      </c>
      <c r="AM466" s="24" t="n">
        <v>0.3794974365198687</v>
      </c>
      <c r="AN466" s="24" t="n">
        <v>0.3644872928781162</v>
      </c>
      <c r="AO466" s="24" t="n">
        <v>0.4030372372295589</v>
      </c>
      <c r="AP466" s="24" t="n">
        <v>0.3743135742245221</v>
      </c>
      <c r="AQ466" s="24" t="n">
        <v>0.388392439053271</v>
      </c>
      <c r="AR466" s="24" t="n">
        <v>0.3930935309003732</v>
      </c>
      <c r="AS466" s="24" t="n">
        <v>0.4390779816282369</v>
      </c>
      <c r="AU466" s="24" t="n">
        <v>0.4236806016619435</v>
      </c>
      <c r="AV466" s="24" t="n">
        <v>0.4042132984963401</v>
      </c>
      <c r="AW466" s="24" t="n">
        <v>0.3479881724576117</v>
      </c>
      <c r="AX466" s="24" t="n">
        <v>0.3641372939434624</v>
      </c>
    </row>
    <row r="467">
      <c r="B467" s="23" t="inlineStr">
        <is>
          <t>Much more difficult than most</t>
        </is>
      </c>
      <c r="C467" s="24" t="n">
        <v>0.325640742262141</v>
      </c>
      <c r="D467" s="24" t="n">
        <v>0.3213357813030328</v>
      </c>
      <c r="E467" s="24" t="n">
        <v>0.3303774175067503</v>
      </c>
      <c r="G467" s="24" t="n">
        <v>0.210870126684853</v>
      </c>
      <c r="H467" s="24" t="n">
        <v>0.2079105556791156</v>
      </c>
      <c r="I467" s="24" t="n">
        <v>0.2703312611970572</v>
      </c>
      <c r="J467" s="24" t="n">
        <v>0.3825461940882839</v>
      </c>
      <c r="K467" s="24" t="n">
        <v>0.3995873819969491</v>
      </c>
      <c r="L467" s="24" t="n">
        <v>0.445910846782353</v>
      </c>
      <c r="N467" s="24" t="n">
        <v>0.2744465036992311</v>
      </c>
      <c r="O467" s="24" t="n">
        <v>0.3359637460030487</v>
      </c>
      <c r="P467" s="24" t="n">
        <v>0.3149249614474544</v>
      </c>
      <c r="Q467" s="24" t="n">
        <v>0.311263429272828</v>
      </c>
      <c r="R467" s="24" t="n">
        <v>0.3202211114950607</v>
      </c>
      <c r="S467" s="24" t="n">
        <v>0.3112613722256648</v>
      </c>
      <c r="T467" s="24" t="n">
        <v>0.402680617257729</v>
      </c>
      <c r="U467" s="24" t="n">
        <v>0.3168654230977838</v>
      </c>
      <c r="V467" s="24" t="n">
        <v>0.281623140592011</v>
      </c>
      <c r="W467" s="24" t="n">
        <v>0.4026668212410836</v>
      </c>
      <c r="Y467" s="24" t="n">
        <v>0.3077977625048663</v>
      </c>
      <c r="Z467" s="24" t="n">
        <v>0.3381910015479122</v>
      </c>
      <c r="AA467" s="24" t="n">
        <v>0.3050673055412402</v>
      </c>
      <c r="AB467" s="24" t="n">
        <v>0.3499886155757598</v>
      </c>
      <c r="AD467" s="24" t="n">
        <v>0.3787425109838719</v>
      </c>
      <c r="AE467" s="24" t="n">
        <v>0.3072121415019666</v>
      </c>
      <c r="AF467" s="24" t="n">
        <v>0.3602953458056894</v>
      </c>
      <c r="AG467" s="24" t="n">
        <v>0.303792720761185</v>
      </c>
      <c r="AH467" s="24" t="n">
        <v>0.3478467988819392</v>
      </c>
      <c r="AI467" s="24" t="n">
        <v>0.2315947981486961</v>
      </c>
      <c r="AJ467" s="24" t="n">
        <v>0.2967120361137179</v>
      </c>
      <c r="AL467" s="24" t="n">
        <v>0.3898321277617384</v>
      </c>
      <c r="AM467" s="24" t="n">
        <v>0.2780316409381143</v>
      </c>
      <c r="AN467" s="24" t="n">
        <v>0.368840853925869</v>
      </c>
      <c r="AO467" s="24" t="n">
        <v>0.2802509001730951</v>
      </c>
      <c r="AP467" s="24" t="n">
        <v>0.3497541810821272</v>
      </c>
      <c r="AQ467" s="24" t="n">
        <v>0.2938495243328626</v>
      </c>
      <c r="AR467" s="24" t="n">
        <v>0.3329703205741784</v>
      </c>
      <c r="AS467" s="24" t="n">
        <v>0.2720475692913945</v>
      </c>
      <c r="AU467" s="24" t="n">
        <v>0.3309825503617048</v>
      </c>
      <c r="AV467" s="24" t="n">
        <v>0.3528376091001895</v>
      </c>
      <c r="AW467" s="24" t="n">
        <v>0.3805858990746557</v>
      </c>
      <c r="AX467" s="24" t="n">
        <v>0.1602589806668248</v>
      </c>
    </row>
    <row r="468">
      <c r="B468" s="23" t="inlineStr">
        <is>
          <t>Don’t know</t>
        </is>
      </c>
      <c r="C468" s="24" t="n">
        <v>0.04066544291325897</v>
      </c>
      <c r="D468" s="24" t="n">
        <v>0.03798508825108043</v>
      </c>
      <c r="E468" s="24" t="n">
        <v>0.04340950528200732</v>
      </c>
      <c r="G468" s="24" t="n">
        <v>0.0640570058173095</v>
      </c>
      <c r="H468" s="24" t="n">
        <v>0.04560284141934417</v>
      </c>
      <c r="I468" s="24" t="n">
        <v>0.03721314803383675</v>
      </c>
      <c r="J468" s="24" t="n">
        <v>0.04743157855913739</v>
      </c>
      <c r="K468" s="24" t="n">
        <v>0.03520406950654426</v>
      </c>
      <c r="L468" s="24" t="n">
        <v>0.02220308830836493</v>
      </c>
      <c r="N468" s="24" t="n">
        <v>0.03166974932763619</v>
      </c>
      <c r="O468" s="24" t="n">
        <v>0.02073006259883139</v>
      </c>
      <c r="P468" s="24" t="n">
        <v>0.04762387357227196</v>
      </c>
      <c r="Q468" s="24" t="n">
        <v>0.02714795361396139</v>
      </c>
      <c r="R468" s="24" t="n">
        <v>0.05270840435802164</v>
      </c>
      <c r="S468" s="24" t="n">
        <v>0.02955288598333071</v>
      </c>
      <c r="T468" s="24" t="n">
        <v>0.05249157577076713</v>
      </c>
      <c r="U468" s="24" t="n">
        <v>0.03669505867565187</v>
      </c>
      <c r="V468" s="24" t="n">
        <v>0.04535720358435783</v>
      </c>
      <c r="W468" s="24" t="n">
        <v>0.04816397181947522</v>
      </c>
      <c r="Y468" s="24" t="n">
        <v>0.01619797429112789</v>
      </c>
      <c r="Z468" s="24" t="n">
        <v>0.06360493983097922</v>
      </c>
      <c r="AA468" s="24" t="n">
        <v>0.02361803011887045</v>
      </c>
      <c r="AB468" s="24" t="n">
        <v>0.05828083448362886</v>
      </c>
      <c r="AD468" s="24" t="n">
        <v>0.02886429371314475</v>
      </c>
      <c r="AE468" s="24" t="n">
        <v>0.02470876611934636</v>
      </c>
      <c r="AF468" s="24" t="n">
        <v>0.03394556006142011</v>
      </c>
      <c r="AG468" s="24" t="n">
        <v>0.03652470252223051</v>
      </c>
      <c r="AH468" s="24" t="n">
        <v>0.02664642885007042</v>
      </c>
      <c r="AI468" s="24" t="n">
        <v>0.1752638960063421</v>
      </c>
      <c r="AJ468" s="24" t="n">
        <v>0.07450081245997402</v>
      </c>
      <c r="AL468" s="24" t="n">
        <v>0.01669619991100453</v>
      </c>
      <c r="AM468" s="24" t="n">
        <v>0.03997905744732169</v>
      </c>
      <c r="AN468" s="24" t="n">
        <v>0.03035065478774676</v>
      </c>
      <c r="AO468" s="24" t="n">
        <v>0.03690806510469401</v>
      </c>
      <c r="AP468" s="24" t="n">
        <v>0.021725824034484</v>
      </c>
      <c r="AQ468" s="24" t="n">
        <v>0.09587057138289741</v>
      </c>
      <c r="AR468" s="24" t="n">
        <v>0.07607219912549473</v>
      </c>
      <c r="AS468" s="24" t="n">
        <v>0.08509258541228876</v>
      </c>
      <c r="AU468" s="24" t="n">
        <v>0.02384748366103982</v>
      </c>
      <c r="AV468" s="24" t="n">
        <v>0.03034384375600123</v>
      </c>
      <c r="AW468" s="24" t="n">
        <v>0.02694426853184455</v>
      </c>
      <c r="AX468" s="24" t="n">
        <v>0.107204871834402</v>
      </c>
    </row>
    <row r="470">
      <c r="B470" s="20" t="inlineStr">
        <is>
          <t>If the government were to spend more money on prison officers, which of the following do you think should be the bigger priority?</t>
        </is>
      </c>
    </row>
    <row r="471">
      <c r="B471" s="21" t="inlineStr">
        <is>
          <t>BASE: All Respondents</t>
        </is>
      </c>
    </row>
    <row r="472">
      <c r="B472" s="16" t="inlineStr">
        <is>
          <t>Unweighted</t>
        </is>
      </c>
      <c r="C472" s="22" t="n">
        <v>1999</v>
      </c>
      <c r="D472" s="22" t="n">
        <v>936</v>
      </c>
      <c r="E472" s="22" t="n">
        <v>1056</v>
      </c>
      <c r="G472" s="22" t="n">
        <v>282</v>
      </c>
      <c r="H472" s="22" t="n">
        <v>355</v>
      </c>
      <c r="I472" s="22" t="n">
        <v>333</v>
      </c>
      <c r="J472" s="22" t="n">
        <v>313</v>
      </c>
      <c r="K472" s="22" t="n">
        <v>283</v>
      </c>
      <c r="L472" s="22" t="n">
        <v>433</v>
      </c>
      <c r="N472" s="22" t="n">
        <v>103</v>
      </c>
      <c r="O472" s="22" t="n">
        <v>103</v>
      </c>
      <c r="P472" s="22" t="n">
        <v>259</v>
      </c>
      <c r="Q472" s="22" t="n">
        <v>192</v>
      </c>
      <c r="R472" s="22" t="n">
        <v>162</v>
      </c>
      <c r="S472" s="22" t="n">
        <v>220</v>
      </c>
      <c r="T472" s="22" t="n">
        <v>220</v>
      </c>
      <c r="U472" s="22" t="n">
        <v>302</v>
      </c>
      <c r="V472" s="22" t="n">
        <v>270</v>
      </c>
      <c r="W472" s="22" t="n">
        <v>168</v>
      </c>
      <c r="Y472" s="22" t="n">
        <v>568</v>
      </c>
      <c r="Z472" s="22" t="n">
        <v>481</v>
      </c>
      <c r="AA472" s="22" t="n">
        <v>459</v>
      </c>
      <c r="AB472" s="22" t="n">
        <v>474</v>
      </c>
      <c r="AD472" s="22" t="n">
        <v>355</v>
      </c>
      <c r="AE472" s="22" t="n">
        <v>640</v>
      </c>
      <c r="AF472" s="22" t="n">
        <v>155</v>
      </c>
      <c r="AG472" s="22" t="n">
        <v>118</v>
      </c>
      <c r="AH472" s="22" t="n">
        <v>274</v>
      </c>
      <c r="AI472" s="22" t="n">
        <v>42</v>
      </c>
      <c r="AJ472" s="22" t="n">
        <v>415</v>
      </c>
      <c r="AL472" s="22" t="n">
        <v>299</v>
      </c>
      <c r="AM472" s="22" t="n">
        <v>422</v>
      </c>
      <c r="AN472" s="22" t="n">
        <v>182</v>
      </c>
      <c r="AO472" s="22" t="n">
        <v>220</v>
      </c>
      <c r="AP472" s="22" t="n">
        <v>458</v>
      </c>
      <c r="AQ472" s="22" t="n">
        <v>159</v>
      </c>
      <c r="AR472" s="22" t="n">
        <v>174</v>
      </c>
      <c r="AS472" s="22" t="n">
        <v>85</v>
      </c>
      <c r="AU472" s="22" t="n">
        <v>423</v>
      </c>
      <c r="AV472" s="22" t="n">
        <v>543</v>
      </c>
      <c r="AW472" s="22" t="n">
        <v>701</v>
      </c>
      <c r="AX472" s="22" t="n">
        <v>332</v>
      </c>
    </row>
    <row r="473">
      <c r="B473" s="18" t="inlineStr">
        <is>
          <t>Weighted</t>
        </is>
      </c>
      <c r="C473" s="22" t="n">
        <v>1999</v>
      </c>
      <c r="D473" s="22" t="n">
        <v>987</v>
      </c>
      <c r="E473" s="22" t="n">
        <v>1009</v>
      </c>
      <c r="G473" s="22" t="n">
        <v>277</v>
      </c>
      <c r="H473" s="22" t="n">
        <v>341</v>
      </c>
      <c r="I473" s="22" t="n">
        <v>340</v>
      </c>
      <c r="J473" s="22" t="n">
        <v>341</v>
      </c>
      <c r="K473" s="22" t="n">
        <v>282</v>
      </c>
      <c r="L473" s="22" t="n">
        <v>420</v>
      </c>
      <c r="N473" s="22" t="n">
        <v>114</v>
      </c>
      <c r="O473" s="22" t="n">
        <v>91</v>
      </c>
      <c r="P473" s="22" t="n">
        <v>250</v>
      </c>
      <c r="Q473" s="22" t="n">
        <v>182</v>
      </c>
      <c r="R473" s="22" t="n">
        <v>159</v>
      </c>
      <c r="S473" s="22" t="n">
        <v>205</v>
      </c>
      <c r="T473" s="22" t="n">
        <v>205</v>
      </c>
      <c r="U473" s="22" t="n">
        <v>317</v>
      </c>
      <c r="V473" s="22" t="n">
        <v>295</v>
      </c>
      <c r="W473" s="22" t="n">
        <v>182</v>
      </c>
      <c r="Y473" s="22" t="n">
        <v>540</v>
      </c>
      <c r="Z473" s="22" t="n">
        <v>519</v>
      </c>
      <c r="AA473" s="22" t="n">
        <v>440</v>
      </c>
      <c r="AB473" s="22" t="n">
        <v>500</v>
      </c>
      <c r="AD473" s="22" t="n">
        <v>350</v>
      </c>
      <c r="AE473" s="22" t="n">
        <v>639</v>
      </c>
      <c r="AF473" s="22" t="n">
        <v>159</v>
      </c>
      <c r="AG473" s="22" t="n">
        <v>114</v>
      </c>
      <c r="AH473" s="22" t="n">
        <v>280</v>
      </c>
      <c r="AI473" s="22" t="n">
        <v>42</v>
      </c>
      <c r="AJ473" s="22" t="n">
        <v>416</v>
      </c>
      <c r="AL473" s="22" t="n">
        <v>296</v>
      </c>
      <c r="AM473" s="22" t="n">
        <v>417</v>
      </c>
      <c r="AN473" s="22" t="n">
        <v>184</v>
      </c>
      <c r="AO473" s="22" t="n">
        <v>215</v>
      </c>
      <c r="AP473" s="22" t="n">
        <v>465</v>
      </c>
      <c r="AQ473" s="22" t="n">
        <v>157</v>
      </c>
      <c r="AR473" s="22" t="n">
        <v>175</v>
      </c>
      <c r="AS473" s="22" t="n">
        <v>90</v>
      </c>
      <c r="AU473" s="22" t="n">
        <v>421</v>
      </c>
      <c r="AV473" s="22" t="n">
        <v>546</v>
      </c>
      <c r="AW473" s="22" t="n">
        <v>697</v>
      </c>
      <c r="AX473" s="22" t="n">
        <v>335</v>
      </c>
    </row>
    <row r="474">
      <c r="B474" s="23" t="inlineStr">
        <is>
          <t>Increasing prison officers’ pay</t>
        </is>
      </c>
      <c r="C474" s="24" t="n">
        <v>0.1980562717264491</v>
      </c>
      <c r="D474" s="24" t="n">
        <v>0.2286822085823792</v>
      </c>
      <c r="E474" s="24" t="n">
        <v>0.1673672378824689</v>
      </c>
      <c r="G474" s="24" t="n">
        <v>0.2127183091598041</v>
      </c>
      <c r="H474" s="24" t="n">
        <v>0.2130300000588025</v>
      </c>
      <c r="I474" s="24" t="n">
        <v>0.1964417342961735</v>
      </c>
      <c r="J474" s="24" t="n">
        <v>0.2180923855917575</v>
      </c>
      <c r="K474" s="24" t="n">
        <v>0.196814740107204</v>
      </c>
      <c r="L474" s="24" t="n">
        <v>0.1621026987533618</v>
      </c>
      <c r="N474" s="24" t="n">
        <v>0.1871869741083412</v>
      </c>
      <c r="O474" s="24" t="n">
        <v>0.2074002569234794</v>
      </c>
      <c r="P474" s="24" t="n">
        <v>0.2055327524248442</v>
      </c>
      <c r="Q474" s="24" t="n">
        <v>0.2008829856229344</v>
      </c>
      <c r="R474" s="24" t="n">
        <v>0.1929848127240156</v>
      </c>
      <c r="S474" s="24" t="n">
        <v>0.1954812496953379</v>
      </c>
      <c r="T474" s="24" t="n">
        <v>0.2255554082873389</v>
      </c>
      <c r="U474" s="24" t="n">
        <v>0.2033127119625055</v>
      </c>
      <c r="V474" s="24" t="n">
        <v>0.1690564928445296</v>
      </c>
      <c r="W474" s="24" t="n">
        <v>0.2014273364653174</v>
      </c>
      <c r="Y474" s="24" t="n">
        <v>0.1840436868975212</v>
      </c>
      <c r="Z474" s="24" t="n">
        <v>0.2083336523079146</v>
      </c>
      <c r="AA474" s="24" t="n">
        <v>0.2337237516137963</v>
      </c>
      <c r="AB474" s="24" t="n">
        <v>0.1711345599972647</v>
      </c>
      <c r="AD474" s="24" t="n">
        <v>0.2256237575541967</v>
      </c>
      <c r="AE474" s="24" t="n">
        <v>0.2153639022768285</v>
      </c>
      <c r="AF474" s="24" t="n">
        <v>0.2030376827556258</v>
      </c>
      <c r="AG474" s="24" t="n">
        <v>0.1596115981396549</v>
      </c>
      <c r="AH474" s="24" t="n">
        <v>0.181492234075751</v>
      </c>
      <c r="AI474" s="24" t="n">
        <v>0.2297279873910354</v>
      </c>
      <c r="AJ474" s="24" t="n">
        <v>0.1648360452833671</v>
      </c>
      <c r="AL474" s="24" t="n">
        <v>0.2379587649239844</v>
      </c>
      <c r="AM474" s="24" t="n">
        <v>0.2324007602660464</v>
      </c>
      <c r="AN474" s="24" t="n">
        <v>0.1842807302404205</v>
      </c>
      <c r="AO474" s="24" t="n">
        <v>0.1620975693721066</v>
      </c>
      <c r="AP474" s="24" t="n">
        <v>0.1847086847726768</v>
      </c>
      <c r="AQ474" s="24" t="n">
        <v>0.1695667453450553</v>
      </c>
      <c r="AR474" s="24" t="n">
        <v>0.1556996356285165</v>
      </c>
      <c r="AS474" s="24" t="n">
        <v>0.222711736087495</v>
      </c>
      <c r="AU474" s="24" t="n">
        <v>0.1512631898354128</v>
      </c>
      <c r="AV474" s="24" t="n">
        <v>0.2177934324152934</v>
      </c>
      <c r="AW474" s="24" t="n">
        <v>0.2068381513560054</v>
      </c>
      <c r="AX474" s="24" t="n">
        <v>0.2064693995366871</v>
      </c>
    </row>
    <row r="475">
      <c r="B475" s="23" t="inlineStr">
        <is>
          <t>Giving prison officers more training</t>
        </is>
      </c>
      <c r="C475" s="24" t="n">
        <v>0.2878169174991177</v>
      </c>
      <c r="D475" s="24" t="n">
        <v>0.291232055685272</v>
      </c>
      <c r="E475" s="24" t="n">
        <v>0.2853402966759178</v>
      </c>
      <c r="G475" s="24" t="n">
        <v>0.2826478894302843</v>
      </c>
      <c r="H475" s="24" t="n">
        <v>0.2918952720790756</v>
      </c>
      <c r="I475" s="24" t="n">
        <v>0.2756996004909676</v>
      </c>
      <c r="J475" s="24" t="n">
        <v>0.2859085826984447</v>
      </c>
      <c r="K475" s="24" t="n">
        <v>0.3099566812385689</v>
      </c>
      <c r="L475" s="24" t="n">
        <v>0.2844032259965795</v>
      </c>
      <c r="N475" s="24" t="n">
        <v>0.2476596015822497</v>
      </c>
      <c r="O475" s="24" t="n">
        <v>0.2796161488352368</v>
      </c>
      <c r="P475" s="24" t="n">
        <v>0.2672528417986745</v>
      </c>
      <c r="Q475" s="24" t="n">
        <v>0.2631147888320507</v>
      </c>
      <c r="R475" s="24" t="n">
        <v>0.312380320351456</v>
      </c>
      <c r="S475" s="24" t="n">
        <v>0.3496799521837028</v>
      </c>
      <c r="T475" s="24" t="n">
        <v>0.2493790345927003</v>
      </c>
      <c r="U475" s="24" t="n">
        <v>0.2969325675980769</v>
      </c>
      <c r="V475" s="24" t="n">
        <v>0.303934700103148</v>
      </c>
      <c r="W475" s="24" t="n">
        <v>0.280060267618781</v>
      </c>
      <c r="Y475" s="24" t="n">
        <v>0.3025056436110441</v>
      </c>
      <c r="Z475" s="24" t="n">
        <v>0.2768103952599135</v>
      </c>
      <c r="AA475" s="24" t="n">
        <v>0.2773233144653873</v>
      </c>
      <c r="AB475" s="24" t="n">
        <v>0.2926122340522142</v>
      </c>
      <c r="AD475" s="24" t="n">
        <v>0.272991560429</v>
      </c>
      <c r="AE475" s="24" t="n">
        <v>0.2645391474172015</v>
      </c>
      <c r="AF475" s="24" t="n">
        <v>0.2920525195040221</v>
      </c>
      <c r="AG475" s="24" t="n">
        <v>0.3184930669836398</v>
      </c>
      <c r="AH475" s="24" t="n">
        <v>0.2990657761697149</v>
      </c>
      <c r="AI475" s="24" t="n">
        <v>0.1539006732251558</v>
      </c>
      <c r="AJ475" s="24" t="n">
        <v>0.332126641420239</v>
      </c>
      <c r="AL475" s="24" t="n">
        <v>0.2499383491798119</v>
      </c>
      <c r="AM475" s="24" t="n">
        <v>0.2524449721782555</v>
      </c>
      <c r="AN475" s="24" t="n">
        <v>0.2626939236422588</v>
      </c>
      <c r="AO475" s="24" t="n">
        <v>0.2856442869971692</v>
      </c>
      <c r="AP475" s="24" t="n">
        <v>0.3376540633096836</v>
      </c>
      <c r="AQ475" s="24" t="n">
        <v>0.3089478374988081</v>
      </c>
      <c r="AR475" s="24" t="n">
        <v>0.2763675584272011</v>
      </c>
      <c r="AS475" s="24" t="n">
        <v>0.3604974636221467</v>
      </c>
      <c r="AU475" s="24" t="n">
        <v>0.2955378162457423</v>
      </c>
      <c r="AV475" s="24" t="n">
        <v>0.2991001354728846</v>
      </c>
      <c r="AW475" s="24" t="n">
        <v>0.2717890170923979</v>
      </c>
      <c r="AX475" s="24" t="n">
        <v>0.2930405095927301</v>
      </c>
    </row>
    <row r="476">
      <c r="B476" s="23" t="inlineStr">
        <is>
          <t>Giving prison officers more support e.g. wellbeing and mental health</t>
        </is>
      </c>
      <c r="C476" s="24" t="n">
        <v>0.426273298082023</v>
      </c>
      <c r="D476" s="24" t="n">
        <v>0.3801424166244026</v>
      </c>
      <c r="E476" s="24" t="n">
        <v>0.4710016482016717</v>
      </c>
      <c r="G476" s="24" t="n">
        <v>0.406571914933969</v>
      </c>
      <c r="H476" s="24" t="n">
        <v>0.4552289496993037</v>
      </c>
      <c r="I476" s="24" t="n">
        <v>0.450456854926738</v>
      </c>
      <c r="J476" s="24" t="n">
        <v>0.4108734276303439</v>
      </c>
      <c r="K476" s="24" t="n">
        <v>0.3868998168168849</v>
      </c>
      <c r="L476" s="24" t="n">
        <v>0.435089424901632</v>
      </c>
      <c r="N476" s="24" t="n">
        <v>0.4528488818796914</v>
      </c>
      <c r="O476" s="24" t="n">
        <v>0.4669873906706716</v>
      </c>
      <c r="P476" s="24" t="n">
        <v>0.4751323709724873</v>
      </c>
      <c r="Q476" s="24" t="n">
        <v>0.4330188753257703</v>
      </c>
      <c r="R476" s="24" t="n">
        <v>0.3857262932214716</v>
      </c>
      <c r="S476" s="24" t="n">
        <v>0.3864856565913108</v>
      </c>
      <c r="T476" s="24" t="n">
        <v>0.440328449538538</v>
      </c>
      <c r="U476" s="24" t="n">
        <v>0.4150548420974526</v>
      </c>
      <c r="V476" s="24" t="n">
        <v>0.4094000568393513</v>
      </c>
      <c r="W476" s="24" t="n">
        <v>0.4267885983463622</v>
      </c>
      <c r="Y476" s="24" t="n">
        <v>0.4252361314083098</v>
      </c>
      <c r="Z476" s="24" t="n">
        <v>0.4240115402843904</v>
      </c>
      <c r="AA476" s="24" t="n">
        <v>0.42036434711572</v>
      </c>
      <c r="AB476" s="24" t="n">
        <v>0.4349410195339228</v>
      </c>
      <c r="AD476" s="24" t="n">
        <v>0.4067391190704525</v>
      </c>
      <c r="AE476" s="24" t="n">
        <v>0.460330889126255</v>
      </c>
      <c r="AF476" s="24" t="n">
        <v>0.3823443251404924</v>
      </c>
      <c r="AG476" s="24" t="n">
        <v>0.4617370712864114</v>
      </c>
      <c r="AH476" s="24" t="n">
        <v>0.4071840245433945</v>
      </c>
      <c r="AI476" s="24" t="n">
        <v>0.4468971935584068</v>
      </c>
      <c r="AJ476" s="24" t="n">
        <v>0.408149685374213</v>
      </c>
      <c r="AL476" s="24" t="n">
        <v>0.4395937513530975</v>
      </c>
      <c r="AM476" s="24" t="n">
        <v>0.452308450104609</v>
      </c>
      <c r="AN476" s="24" t="n">
        <v>0.456843033084567</v>
      </c>
      <c r="AO476" s="24" t="n">
        <v>0.506395452073399</v>
      </c>
      <c r="AP476" s="24" t="n">
        <v>0.3893891228865274</v>
      </c>
      <c r="AQ476" s="24" t="n">
        <v>0.3977664021728439</v>
      </c>
      <c r="AR476" s="24" t="n">
        <v>0.4057790808715102</v>
      </c>
      <c r="AS476" s="24" t="n">
        <v>0.2888420671542435</v>
      </c>
      <c r="AU476" s="24" t="n">
        <v>0.4581763255279953</v>
      </c>
      <c r="AV476" s="24" t="n">
        <v>0.3800186421381941</v>
      </c>
      <c r="AW476" s="24" t="n">
        <v>0.4686456181844201</v>
      </c>
      <c r="AX476" s="24" t="n">
        <v>0.3734338562281395</v>
      </c>
    </row>
    <row r="477">
      <c r="B477" s="23" t="inlineStr">
        <is>
          <t>Don’t know</t>
        </is>
      </c>
      <c r="C477" s="24" t="n">
        <v>0.08785351269241008</v>
      </c>
      <c r="D477" s="24" t="n">
        <v>0.09994331910794628</v>
      </c>
      <c r="E477" s="24" t="n">
        <v>0.07629081723994158</v>
      </c>
      <c r="G477" s="24" t="n">
        <v>0.09806188647594274</v>
      </c>
      <c r="H477" s="24" t="n">
        <v>0.03984577816281813</v>
      </c>
      <c r="I477" s="24" t="n">
        <v>0.07740181028612088</v>
      </c>
      <c r="J477" s="24" t="n">
        <v>0.08512560407945398</v>
      </c>
      <c r="K477" s="24" t="n">
        <v>0.1063287618373421</v>
      </c>
      <c r="L477" s="24" t="n">
        <v>0.1184046503484266</v>
      </c>
      <c r="N477" s="24" t="n">
        <v>0.1123045424297176</v>
      </c>
      <c r="O477" s="24" t="n">
        <v>0.04599620357061233</v>
      </c>
      <c r="P477" s="24" t="n">
        <v>0.05208203480399394</v>
      </c>
      <c r="Q477" s="24" t="n">
        <v>0.1029833502192445</v>
      </c>
      <c r="R477" s="24" t="n">
        <v>0.1089085737030568</v>
      </c>
      <c r="S477" s="24" t="n">
        <v>0.06835314152964851</v>
      </c>
      <c r="T477" s="24" t="n">
        <v>0.08473710758142299</v>
      </c>
      <c r="U477" s="24" t="n">
        <v>0.08469987834196493</v>
      </c>
      <c r="V477" s="24" t="n">
        <v>0.1176087502129712</v>
      </c>
      <c r="W477" s="24" t="n">
        <v>0.09172379756953945</v>
      </c>
      <c r="Y477" s="24" t="n">
        <v>0.08821453808312493</v>
      </c>
      <c r="Z477" s="24" t="n">
        <v>0.09084441214778161</v>
      </c>
      <c r="AA477" s="24" t="n">
        <v>0.0685885868050964</v>
      </c>
      <c r="AB477" s="24" t="n">
        <v>0.1013121864165984</v>
      </c>
      <c r="AD477" s="24" t="n">
        <v>0.09464556294635085</v>
      </c>
      <c r="AE477" s="24" t="n">
        <v>0.05976606117971495</v>
      </c>
      <c r="AF477" s="24" t="n">
        <v>0.1225654725998598</v>
      </c>
      <c r="AG477" s="24" t="n">
        <v>0.06015826359029382</v>
      </c>
      <c r="AH477" s="24" t="n">
        <v>0.1122579652111394</v>
      </c>
      <c r="AI477" s="24" t="n">
        <v>0.1694741458254021</v>
      </c>
      <c r="AJ477" s="24" t="n">
        <v>0.09488762792218107</v>
      </c>
      <c r="AL477" s="24" t="n">
        <v>0.07250913454310608</v>
      </c>
      <c r="AM477" s="24" t="n">
        <v>0.06284581745108914</v>
      </c>
      <c r="AN477" s="24" t="n">
        <v>0.09618231303275378</v>
      </c>
      <c r="AO477" s="24" t="n">
        <v>0.04586269155732531</v>
      </c>
      <c r="AP477" s="24" t="n">
        <v>0.08824812903111226</v>
      </c>
      <c r="AQ477" s="24" t="n">
        <v>0.1237190149832926</v>
      </c>
      <c r="AR477" s="24" t="n">
        <v>0.1621537250727723</v>
      </c>
      <c r="AS477" s="24" t="n">
        <v>0.1279487331361148</v>
      </c>
      <c r="AU477" s="24" t="n">
        <v>0.0950226683908497</v>
      </c>
      <c r="AV477" s="24" t="n">
        <v>0.1030877899736278</v>
      </c>
      <c r="AW477" s="24" t="n">
        <v>0.05272721336717673</v>
      </c>
      <c r="AX477" s="24" t="n">
        <v>0.1270562346424434</v>
      </c>
    </row>
    <row r="479">
      <c r="B479" s="20" t="inlineStr">
        <is>
          <t>How do you think the government should change, if at all, the level of each of the following?: Prison officer pay</t>
        </is>
      </c>
    </row>
    <row r="480">
      <c r="B480" s="21" t="inlineStr">
        <is>
          <t>BASE: All Respondents</t>
        </is>
      </c>
    </row>
    <row r="481">
      <c r="B481" s="16" t="inlineStr">
        <is>
          <t>Unweighted</t>
        </is>
      </c>
      <c r="C481" s="22" t="n">
        <v>1999</v>
      </c>
      <c r="D481" s="22" t="n">
        <v>936</v>
      </c>
      <c r="E481" s="22" t="n">
        <v>1056</v>
      </c>
      <c r="G481" s="22" t="n">
        <v>282</v>
      </c>
      <c r="H481" s="22" t="n">
        <v>355</v>
      </c>
      <c r="I481" s="22" t="n">
        <v>333</v>
      </c>
      <c r="J481" s="22" t="n">
        <v>313</v>
      </c>
      <c r="K481" s="22" t="n">
        <v>283</v>
      </c>
      <c r="L481" s="22" t="n">
        <v>433</v>
      </c>
      <c r="N481" s="22" t="n">
        <v>103</v>
      </c>
      <c r="O481" s="22" t="n">
        <v>103</v>
      </c>
      <c r="P481" s="22" t="n">
        <v>259</v>
      </c>
      <c r="Q481" s="22" t="n">
        <v>192</v>
      </c>
      <c r="R481" s="22" t="n">
        <v>162</v>
      </c>
      <c r="S481" s="22" t="n">
        <v>220</v>
      </c>
      <c r="T481" s="22" t="n">
        <v>220</v>
      </c>
      <c r="U481" s="22" t="n">
        <v>302</v>
      </c>
      <c r="V481" s="22" t="n">
        <v>270</v>
      </c>
      <c r="W481" s="22" t="n">
        <v>168</v>
      </c>
      <c r="Y481" s="22" t="n">
        <v>568</v>
      </c>
      <c r="Z481" s="22" t="n">
        <v>481</v>
      </c>
      <c r="AA481" s="22" t="n">
        <v>459</v>
      </c>
      <c r="AB481" s="22" t="n">
        <v>474</v>
      </c>
      <c r="AD481" s="22" t="n">
        <v>355</v>
      </c>
      <c r="AE481" s="22" t="n">
        <v>640</v>
      </c>
      <c r="AF481" s="22" t="n">
        <v>155</v>
      </c>
      <c r="AG481" s="22" t="n">
        <v>118</v>
      </c>
      <c r="AH481" s="22" t="n">
        <v>274</v>
      </c>
      <c r="AI481" s="22" t="n">
        <v>42</v>
      </c>
      <c r="AJ481" s="22" t="n">
        <v>415</v>
      </c>
      <c r="AL481" s="22" t="n">
        <v>299</v>
      </c>
      <c r="AM481" s="22" t="n">
        <v>422</v>
      </c>
      <c r="AN481" s="22" t="n">
        <v>182</v>
      </c>
      <c r="AO481" s="22" t="n">
        <v>220</v>
      </c>
      <c r="AP481" s="22" t="n">
        <v>458</v>
      </c>
      <c r="AQ481" s="22" t="n">
        <v>159</v>
      </c>
      <c r="AR481" s="22" t="n">
        <v>174</v>
      </c>
      <c r="AS481" s="22" t="n">
        <v>85</v>
      </c>
      <c r="AU481" s="22" t="n">
        <v>423</v>
      </c>
      <c r="AV481" s="22" t="n">
        <v>543</v>
      </c>
      <c r="AW481" s="22" t="n">
        <v>701</v>
      </c>
      <c r="AX481" s="22" t="n">
        <v>332</v>
      </c>
    </row>
    <row r="482">
      <c r="B482" s="18" t="inlineStr">
        <is>
          <t>Weighted</t>
        </is>
      </c>
      <c r="C482" s="22" t="n">
        <v>1999</v>
      </c>
      <c r="D482" s="22" t="n">
        <v>987</v>
      </c>
      <c r="E482" s="22" t="n">
        <v>1009</v>
      </c>
      <c r="G482" s="22" t="n">
        <v>277</v>
      </c>
      <c r="H482" s="22" t="n">
        <v>341</v>
      </c>
      <c r="I482" s="22" t="n">
        <v>340</v>
      </c>
      <c r="J482" s="22" t="n">
        <v>341</v>
      </c>
      <c r="K482" s="22" t="n">
        <v>282</v>
      </c>
      <c r="L482" s="22" t="n">
        <v>420</v>
      </c>
      <c r="N482" s="22" t="n">
        <v>114</v>
      </c>
      <c r="O482" s="22" t="n">
        <v>91</v>
      </c>
      <c r="P482" s="22" t="n">
        <v>250</v>
      </c>
      <c r="Q482" s="22" t="n">
        <v>182</v>
      </c>
      <c r="R482" s="22" t="n">
        <v>159</v>
      </c>
      <c r="S482" s="22" t="n">
        <v>205</v>
      </c>
      <c r="T482" s="22" t="n">
        <v>205</v>
      </c>
      <c r="U482" s="22" t="n">
        <v>317</v>
      </c>
      <c r="V482" s="22" t="n">
        <v>295</v>
      </c>
      <c r="W482" s="22" t="n">
        <v>182</v>
      </c>
      <c r="Y482" s="22" t="n">
        <v>540</v>
      </c>
      <c r="Z482" s="22" t="n">
        <v>519</v>
      </c>
      <c r="AA482" s="22" t="n">
        <v>440</v>
      </c>
      <c r="AB482" s="22" t="n">
        <v>500</v>
      </c>
      <c r="AD482" s="22" t="n">
        <v>350</v>
      </c>
      <c r="AE482" s="22" t="n">
        <v>639</v>
      </c>
      <c r="AF482" s="22" t="n">
        <v>159</v>
      </c>
      <c r="AG482" s="22" t="n">
        <v>114</v>
      </c>
      <c r="AH482" s="22" t="n">
        <v>280</v>
      </c>
      <c r="AI482" s="22" t="n">
        <v>42</v>
      </c>
      <c r="AJ482" s="22" t="n">
        <v>416</v>
      </c>
      <c r="AL482" s="22" t="n">
        <v>296</v>
      </c>
      <c r="AM482" s="22" t="n">
        <v>417</v>
      </c>
      <c r="AN482" s="22" t="n">
        <v>184</v>
      </c>
      <c r="AO482" s="22" t="n">
        <v>215</v>
      </c>
      <c r="AP482" s="22" t="n">
        <v>465</v>
      </c>
      <c r="AQ482" s="22" t="n">
        <v>157</v>
      </c>
      <c r="AR482" s="22" t="n">
        <v>175</v>
      </c>
      <c r="AS482" s="22" t="n">
        <v>90</v>
      </c>
      <c r="AU482" s="22" t="n">
        <v>421</v>
      </c>
      <c r="AV482" s="22" t="n">
        <v>546</v>
      </c>
      <c r="AW482" s="22" t="n">
        <v>697</v>
      </c>
      <c r="AX482" s="22" t="n">
        <v>335</v>
      </c>
    </row>
    <row r="483">
      <c r="B483" s="23" t="inlineStr">
        <is>
          <t>Significantly decrease</t>
        </is>
      </c>
      <c r="C483" s="24" t="n">
        <v>0.0108397258396105</v>
      </c>
      <c r="D483" s="24" t="n">
        <v>0.01105463710366917</v>
      </c>
      <c r="E483" s="24" t="n">
        <v>0.0106620405133056</v>
      </c>
      <c r="G483" s="24" t="n">
        <v>0.01600558107836032</v>
      </c>
      <c r="H483" s="24" t="n">
        <v>0.02210921409740419</v>
      </c>
      <c r="I483" s="24" t="n">
        <v>0.006501160736323165</v>
      </c>
      <c r="J483" s="24" t="n">
        <v>0.009941681152742467</v>
      </c>
      <c r="K483" s="24" t="n">
        <v>0.01147404941617857</v>
      </c>
      <c r="L483" s="24" t="n">
        <v>0.002091732229288508</v>
      </c>
      <c r="N483" s="24" t="n">
        <v>0.009940545571944577</v>
      </c>
      <c r="O483" s="24" t="n">
        <v>0.01972118505000048</v>
      </c>
      <c r="P483" s="24" t="n">
        <v>0.01310991550300572</v>
      </c>
      <c r="Q483" s="24" t="n">
        <v>0.006272148094165577</v>
      </c>
      <c r="R483" s="24" t="n">
        <v>0.01835665470178162</v>
      </c>
      <c r="S483" s="24" t="n">
        <v>0.004213783685969166</v>
      </c>
      <c r="T483" s="24" t="n">
        <v>0.009406371151782413</v>
      </c>
      <c r="U483" s="24" t="n">
        <v>0.009401164986667652</v>
      </c>
      <c r="V483" s="24" t="n">
        <v>0.0156956879651273</v>
      </c>
      <c r="W483" s="24" t="n">
        <v>0.005514002919192378</v>
      </c>
      <c r="Y483" s="24" t="n">
        <v>0.008741082612615443</v>
      </c>
      <c r="Z483" s="24" t="n">
        <v>0.00426139917939262</v>
      </c>
      <c r="AA483" s="24" t="n">
        <v>0.01351442136551625</v>
      </c>
      <c r="AB483" s="24" t="n">
        <v>0.01758083153527426</v>
      </c>
      <c r="AD483" s="24" t="n">
        <v>0.01429203910456269</v>
      </c>
      <c r="AE483" s="24" t="n">
        <v>0.01571592622660747</v>
      </c>
      <c r="AF483" s="24" t="n">
        <v>0</v>
      </c>
      <c r="AG483" s="24" t="n">
        <v>0.01937558896100891</v>
      </c>
      <c r="AH483" s="24" t="n">
        <v>0.003310956760321895</v>
      </c>
      <c r="AI483" s="24" t="n">
        <v>0</v>
      </c>
      <c r="AJ483" s="24" t="n">
        <v>0.008411356061321377</v>
      </c>
      <c r="AL483" s="24" t="n">
        <v>0.01766821113058676</v>
      </c>
      <c r="AM483" s="24" t="n">
        <v>0.01664553595293477</v>
      </c>
      <c r="AN483" s="24" t="n">
        <v>0.005452419740441305</v>
      </c>
      <c r="AO483" s="24" t="n">
        <v>0.009756919844152001</v>
      </c>
      <c r="AP483" s="24" t="n">
        <v>0.006234480910813525</v>
      </c>
      <c r="AQ483" s="24" t="n">
        <v>0.008147845652019864</v>
      </c>
      <c r="AR483" s="24" t="n">
        <v>0.01268853749520865</v>
      </c>
      <c r="AS483" s="24" t="n">
        <v>0</v>
      </c>
      <c r="AU483" s="24" t="n">
        <v>0.009322460249029602</v>
      </c>
      <c r="AV483" s="24" t="n">
        <v>0.01150296627905115</v>
      </c>
      <c r="AW483" s="24" t="n">
        <v>0.007538091691485295</v>
      </c>
      <c r="AX483" s="24" t="n">
        <v>0.01853516973115043</v>
      </c>
    </row>
    <row r="484">
      <c r="B484" s="23" t="inlineStr">
        <is>
          <t>Slightly decrease</t>
        </is>
      </c>
      <c r="C484" s="24" t="n">
        <v>0.02524000045989564</v>
      </c>
      <c r="D484" s="24" t="n">
        <v>0.02869453607075686</v>
      </c>
      <c r="E484" s="24" t="n">
        <v>0.02193649194691025</v>
      </c>
      <c r="G484" s="24" t="n">
        <v>0.06830195657958141</v>
      </c>
      <c r="H484" s="24" t="n">
        <v>0.02267459068994543</v>
      </c>
      <c r="I484" s="24" t="n">
        <v>0.0161421524101572</v>
      </c>
      <c r="J484" s="24" t="n">
        <v>0.03109709922419543</v>
      </c>
      <c r="K484" s="24" t="n">
        <v>0.01350510159508411</v>
      </c>
      <c r="L484" s="24" t="n">
        <v>0.009427067002061543</v>
      </c>
      <c r="N484" s="24" t="n">
        <v>0.0115018261426754</v>
      </c>
      <c r="O484" s="24" t="n">
        <v>0.03913836539380976</v>
      </c>
      <c r="P484" s="24" t="n">
        <v>0.04352597563422685</v>
      </c>
      <c r="Q484" s="24" t="n">
        <v>0.02290285822664106</v>
      </c>
      <c r="R484" s="24" t="n">
        <v>0.01216504375275966</v>
      </c>
      <c r="S484" s="24" t="n">
        <v>0.02633942150507334</v>
      </c>
      <c r="T484" s="24" t="n">
        <v>0.01235026492598715</v>
      </c>
      <c r="U484" s="24" t="n">
        <v>0.03792816914487248</v>
      </c>
      <c r="V484" s="24" t="n">
        <v>0.02571622547014363</v>
      </c>
      <c r="W484" s="24" t="n">
        <v>0.005876940590392292</v>
      </c>
      <c r="Y484" s="24" t="n">
        <v>0.01547477448288543</v>
      </c>
      <c r="Z484" s="24" t="n">
        <v>0.009291610434073503</v>
      </c>
      <c r="AA484" s="24" t="n">
        <v>0.04683029166455944</v>
      </c>
      <c r="AB484" s="24" t="n">
        <v>0.03334141710176587</v>
      </c>
      <c r="AD484" s="24" t="n">
        <v>0.0199607845599161</v>
      </c>
      <c r="AE484" s="24" t="n">
        <v>0.01761180527303098</v>
      </c>
      <c r="AF484" s="24" t="n">
        <v>0.02508421160679369</v>
      </c>
      <c r="AG484" s="24" t="n">
        <v>0</v>
      </c>
      <c r="AH484" s="24" t="n">
        <v>0.0414972400697181</v>
      </c>
      <c r="AI484" s="24" t="n">
        <v>0.02728768377354839</v>
      </c>
      <c r="AJ484" s="24" t="n">
        <v>0.03724409187024892</v>
      </c>
      <c r="AL484" s="24" t="n">
        <v>0.02323785759662823</v>
      </c>
      <c r="AM484" s="24" t="n">
        <v>0.02256666456402177</v>
      </c>
      <c r="AN484" s="24" t="n">
        <v>0.0192393290292861</v>
      </c>
      <c r="AO484" s="24" t="n">
        <v>0.01739438159399162</v>
      </c>
      <c r="AP484" s="24" t="n">
        <v>0.03748459053771412</v>
      </c>
      <c r="AQ484" s="24" t="n">
        <v>0.03121549497892366</v>
      </c>
      <c r="AR484" s="24" t="n">
        <v>0.01222434722352415</v>
      </c>
      <c r="AS484" s="24" t="n">
        <v>0.02682418407366491</v>
      </c>
      <c r="AU484" s="24" t="n">
        <v>0.02679051638047852</v>
      </c>
      <c r="AV484" s="24" t="n">
        <v>0.007244042405693813</v>
      </c>
      <c r="AW484" s="24" t="n">
        <v>0.0160369804448534</v>
      </c>
      <c r="AX484" s="24" t="n">
        <v>0.07178699833846833</v>
      </c>
    </row>
    <row r="485">
      <c r="B485" s="23" t="inlineStr">
        <is>
          <t>Keep the same</t>
        </is>
      </c>
      <c r="C485" s="24" t="n">
        <v>0.1907864511208523</v>
      </c>
      <c r="D485" s="24" t="n">
        <v>0.2049336658193792</v>
      </c>
      <c r="E485" s="24" t="n">
        <v>0.1771137470415888</v>
      </c>
      <c r="G485" s="24" t="n">
        <v>0.2235531404254542</v>
      </c>
      <c r="H485" s="24" t="n">
        <v>0.1953151251630988</v>
      </c>
      <c r="I485" s="24" t="n">
        <v>0.1928741699067484</v>
      </c>
      <c r="J485" s="24" t="n">
        <v>0.2318972614080002</v>
      </c>
      <c r="K485" s="24" t="n">
        <v>0.1620339062758136</v>
      </c>
      <c r="L485" s="24" t="n">
        <v>0.1497561426731015</v>
      </c>
      <c r="N485" s="24" t="n">
        <v>0.1699038403059544</v>
      </c>
      <c r="O485" s="24" t="n">
        <v>0.1813270837729323</v>
      </c>
      <c r="P485" s="24" t="n">
        <v>0.168096289460478</v>
      </c>
      <c r="Q485" s="24" t="n">
        <v>0.1721675455781353</v>
      </c>
      <c r="R485" s="24" t="n">
        <v>0.2302223338114707</v>
      </c>
      <c r="S485" s="24" t="n">
        <v>0.2254770809589248</v>
      </c>
      <c r="T485" s="24" t="n">
        <v>0.1631457375863156</v>
      </c>
      <c r="U485" s="24" t="n">
        <v>0.1661724659126301</v>
      </c>
      <c r="V485" s="24" t="n">
        <v>0.2290030803978071</v>
      </c>
      <c r="W485" s="24" t="n">
        <v>0.1967666993420299</v>
      </c>
      <c r="Y485" s="24" t="n">
        <v>0.1887129003032823</v>
      </c>
      <c r="Z485" s="24" t="n">
        <v>0.1651522200459092</v>
      </c>
      <c r="AA485" s="24" t="n">
        <v>0.2026824396658173</v>
      </c>
      <c r="AB485" s="24" t="n">
        <v>0.2091657479400497</v>
      </c>
      <c r="AD485" s="24" t="n">
        <v>0.2019455631984721</v>
      </c>
      <c r="AE485" s="24" t="n">
        <v>0.1582330588774642</v>
      </c>
      <c r="AF485" s="24" t="n">
        <v>0.1750049986813956</v>
      </c>
      <c r="AG485" s="24" t="n">
        <v>0.238954773319428</v>
      </c>
      <c r="AH485" s="24" t="n">
        <v>0.2154709289056114</v>
      </c>
      <c r="AI485" s="24" t="n">
        <v>0.2045001474060806</v>
      </c>
      <c r="AJ485" s="24" t="n">
        <v>0.2062027947674668</v>
      </c>
      <c r="AL485" s="24" t="n">
        <v>0.1787848164978355</v>
      </c>
      <c r="AM485" s="24" t="n">
        <v>0.1601414622310533</v>
      </c>
      <c r="AN485" s="24" t="n">
        <v>0.1663811837221645</v>
      </c>
      <c r="AO485" s="24" t="n">
        <v>0.2224109981744853</v>
      </c>
      <c r="AP485" s="24" t="n">
        <v>0.2254227403635066</v>
      </c>
      <c r="AQ485" s="24" t="n">
        <v>0.2045376965000658</v>
      </c>
      <c r="AR485" s="24" t="n">
        <v>0.1666912552744698</v>
      </c>
      <c r="AS485" s="24" t="n">
        <v>0.1906254891898368</v>
      </c>
      <c r="AU485" s="24" t="n">
        <v>0.164202887067381</v>
      </c>
      <c r="AV485" s="24" t="n">
        <v>0.2012859955909738</v>
      </c>
      <c r="AW485" s="24" t="n">
        <v>0.1631942288680825</v>
      </c>
      <c r="AX485" s="24" t="n">
        <v>0.2645068352099973</v>
      </c>
    </row>
    <row r="486">
      <c r="B486" s="23" t="inlineStr">
        <is>
          <t>Slightly increase</t>
        </is>
      </c>
      <c r="C486" s="24" t="n">
        <v>0.4627162812144776</v>
      </c>
      <c r="D486" s="24" t="n">
        <v>0.4709633452764022</v>
      </c>
      <c r="E486" s="24" t="n">
        <v>0.4547658944119133</v>
      </c>
      <c r="G486" s="24" t="n">
        <v>0.4336839675490483</v>
      </c>
      <c r="H486" s="24" t="n">
        <v>0.4303174986492307</v>
      </c>
      <c r="I486" s="24" t="n">
        <v>0.490330126479437</v>
      </c>
      <c r="J486" s="24" t="n">
        <v>0.4218544847131209</v>
      </c>
      <c r="K486" s="24" t="n">
        <v>0.4652472666669181</v>
      </c>
      <c r="L486" s="24" t="n">
        <v>0.517291595656052</v>
      </c>
      <c r="N486" s="24" t="n">
        <v>0.4843923046964516</v>
      </c>
      <c r="O486" s="24" t="n">
        <v>0.4594874702000276</v>
      </c>
      <c r="P486" s="24" t="n">
        <v>0.452003491950338</v>
      </c>
      <c r="Q486" s="24" t="n">
        <v>0.535507268152619</v>
      </c>
      <c r="R486" s="24" t="n">
        <v>0.4580440693541912</v>
      </c>
      <c r="S486" s="24" t="n">
        <v>0.4522559316750098</v>
      </c>
      <c r="T486" s="24" t="n">
        <v>0.4382702922573803</v>
      </c>
      <c r="U486" s="24" t="n">
        <v>0.4452708832858298</v>
      </c>
      <c r="V486" s="24" t="n">
        <v>0.4405952866857747</v>
      </c>
      <c r="W486" s="24" t="n">
        <v>0.5024470978623216</v>
      </c>
      <c r="Y486" s="24" t="n">
        <v>0.4490170802719581</v>
      </c>
      <c r="Z486" s="24" t="n">
        <v>0.5030135314192975</v>
      </c>
      <c r="AA486" s="24" t="n">
        <v>0.4841719370333117</v>
      </c>
      <c r="AB486" s="24" t="n">
        <v>0.4168018953992219</v>
      </c>
      <c r="AD486" s="24" t="n">
        <v>0.4281122934259633</v>
      </c>
      <c r="AE486" s="24" t="n">
        <v>0.4905588764545721</v>
      </c>
      <c r="AF486" s="24" t="n">
        <v>0.5093115688297668</v>
      </c>
      <c r="AG486" s="24" t="n">
        <v>0.4885759949946823</v>
      </c>
      <c r="AH486" s="24" t="n">
        <v>0.4643365187573191</v>
      </c>
      <c r="AI486" s="24" t="n">
        <v>0.3417837335286001</v>
      </c>
      <c r="AJ486" s="24" t="n">
        <v>0.4354172611510427</v>
      </c>
      <c r="AL486" s="24" t="n">
        <v>0.4479303784630395</v>
      </c>
      <c r="AM486" s="24" t="n">
        <v>0.4810475079909155</v>
      </c>
      <c r="AN486" s="24" t="n">
        <v>0.5029487762056112</v>
      </c>
      <c r="AO486" s="24" t="n">
        <v>0.4963416849382473</v>
      </c>
      <c r="AP486" s="24" t="n">
        <v>0.4629248208796221</v>
      </c>
      <c r="AQ486" s="24" t="n">
        <v>0.4183956071284867</v>
      </c>
      <c r="AR486" s="24" t="n">
        <v>0.4068970267789914</v>
      </c>
      <c r="AS486" s="24" t="n">
        <v>0.4489642303860226</v>
      </c>
      <c r="AU486" s="24" t="n">
        <v>0.5174194926649598</v>
      </c>
      <c r="AV486" s="24" t="n">
        <v>0.4382094744194457</v>
      </c>
      <c r="AW486" s="24" t="n">
        <v>0.4810312968595453</v>
      </c>
      <c r="AX486" s="24" t="n">
        <v>0.3957620129076118</v>
      </c>
    </row>
    <row r="487">
      <c r="B487" s="23" t="inlineStr">
        <is>
          <t>Significantly increase</t>
        </is>
      </c>
      <c r="C487" s="24" t="n">
        <v>0.2169693262914068</v>
      </c>
      <c r="D487" s="24" t="n">
        <v>0.2156717695001726</v>
      </c>
      <c r="E487" s="24" t="n">
        <v>0.2179651516071978</v>
      </c>
      <c r="G487" s="24" t="n">
        <v>0.1954547171185948</v>
      </c>
      <c r="H487" s="24" t="n">
        <v>0.2697374197051039</v>
      </c>
      <c r="I487" s="24" t="n">
        <v>0.1925619924576782</v>
      </c>
      <c r="J487" s="24" t="n">
        <v>0.2014065262055214</v>
      </c>
      <c r="K487" s="24" t="n">
        <v>0.2302971018957831</v>
      </c>
      <c r="L487" s="24" t="n">
        <v>0.2117134564698064</v>
      </c>
      <c r="N487" s="24" t="n">
        <v>0.2406399390365707</v>
      </c>
      <c r="O487" s="24" t="n">
        <v>0.2131432527195361</v>
      </c>
      <c r="P487" s="24" t="n">
        <v>0.2272736021201154</v>
      </c>
      <c r="Q487" s="24" t="n">
        <v>0.1711348643331116</v>
      </c>
      <c r="R487" s="24" t="n">
        <v>0.1949690340189844</v>
      </c>
      <c r="S487" s="24" t="n">
        <v>0.2237367295298776</v>
      </c>
      <c r="T487" s="24" t="n">
        <v>0.2928892229612892</v>
      </c>
      <c r="U487" s="24" t="n">
        <v>0.2455231684342711</v>
      </c>
      <c r="V487" s="24" t="n">
        <v>0.1667462779839185</v>
      </c>
      <c r="W487" s="24" t="n">
        <v>0.1938030550903865</v>
      </c>
      <c r="Y487" s="24" t="n">
        <v>0.2544911071466871</v>
      </c>
      <c r="Z487" s="24" t="n">
        <v>0.1999446825164934</v>
      </c>
      <c r="AA487" s="24" t="n">
        <v>0.1910576113599328</v>
      </c>
      <c r="AB487" s="24" t="n">
        <v>0.216919692345761</v>
      </c>
      <c r="AD487" s="24" t="n">
        <v>0.2647179974410939</v>
      </c>
      <c r="AE487" s="24" t="n">
        <v>0.2470662225102084</v>
      </c>
      <c r="AF487" s="24" t="n">
        <v>0.1616129144880204</v>
      </c>
      <c r="AG487" s="24" t="n">
        <v>0.183068724928224</v>
      </c>
      <c r="AH487" s="24" t="n">
        <v>0.2044371577145485</v>
      </c>
      <c r="AI487" s="24" t="n">
        <v>0.1172023424713955</v>
      </c>
      <c r="AJ487" s="24" t="n">
        <v>0.179623104249243</v>
      </c>
      <c r="AL487" s="24" t="n">
        <v>0.2637380609553602</v>
      </c>
      <c r="AM487" s="24" t="n">
        <v>0.2401409932047617</v>
      </c>
      <c r="AN487" s="24" t="n">
        <v>0.1782644187214157</v>
      </c>
      <c r="AO487" s="24" t="n">
        <v>0.1782720052938852</v>
      </c>
      <c r="AP487" s="24" t="n">
        <v>0.2213094689095111</v>
      </c>
      <c r="AQ487" s="24" t="n">
        <v>0.1478812193373957</v>
      </c>
      <c r="AR487" s="24" t="n">
        <v>0.208768574855788</v>
      </c>
      <c r="AS487" s="24" t="n">
        <v>0.2413413151653901</v>
      </c>
      <c r="AU487" s="24" t="n">
        <v>0.1834296435159823</v>
      </c>
      <c r="AV487" s="24" t="n">
        <v>0.2332683720280777</v>
      </c>
      <c r="AW487" s="24" t="n">
        <v>0.2648531283977195</v>
      </c>
      <c r="AX487" s="24" t="n">
        <v>0.1329730593337094</v>
      </c>
    </row>
    <row r="488">
      <c r="B488" s="23" t="inlineStr">
        <is>
          <t>Don’t know</t>
        </is>
      </c>
      <c r="C488" s="24" t="n">
        <v>0.09344821507375713</v>
      </c>
      <c r="D488" s="24" t="n">
        <v>0.06868204622962018</v>
      </c>
      <c r="E488" s="24" t="n">
        <v>0.1175566744790842</v>
      </c>
      <c r="G488" s="24" t="n">
        <v>0.06300063724896093</v>
      </c>
      <c r="H488" s="24" t="n">
        <v>0.05984615169521702</v>
      </c>
      <c r="I488" s="24" t="n">
        <v>0.1015903980096561</v>
      </c>
      <c r="J488" s="24" t="n">
        <v>0.1038029472964198</v>
      </c>
      <c r="K488" s="24" t="n">
        <v>0.1174425741502224</v>
      </c>
      <c r="L488" s="24" t="n">
        <v>0.1097200059696899</v>
      </c>
      <c r="N488" s="24" t="n">
        <v>0.08362154424640315</v>
      </c>
      <c r="O488" s="24" t="n">
        <v>0.08718264286369391</v>
      </c>
      <c r="P488" s="24" t="n">
        <v>0.095990725331836</v>
      </c>
      <c r="Q488" s="24" t="n">
        <v>0.09201531561532746</v>
      </c>
      <c r="R488" s="24" t="n">
        <v>0.08624286436081255</v>
      </c>
      <c r="S488" s="24" t="n">
        <v>0.06797705264514528</v>
      </c>
      <c r="T488" s="24" t="n">
        <v>0.08393811111724535</v>
      </c>
      <c r="U488" s="24" t="n">
        <v>0.09570414823572879</v>
      </c>
      <c r="V488" s="24" t="n">
        <v>0.1222434414972288</v>
      </c>
      <c r="W488" s="24" t="n">
        <v>0.09559220419567739</v>
      </c>
      <c r="Y488" s="24" t="n">
        <v>0.08356305518257154</v>
      </c>
      <c r="Z488" s="24" t="n">
        <v>0.1183365564048339</v>
      </c>
      <c r="AA488" s="24" t="n">
        <v>0.06174329891086238</v>
      </c>
      <c r="AB488" s="24" t="n">
        <v>0.1061904156779273</v>
      </c>
      <c r="AD488" s="24" t="n">
        <v>0.07097132226999198</v>
      </c>
      <c r="AE488" s="24" t="n">
        <v>0.0708141106581168</v>
      </c>
      <c r="AF488" s="24" t="n">
        <v>0.1289863063940236</v>
      </c>
      <c r="AG488" s="24" t="n">
        <v>0.0700249177966565</v>
      </c>
      <c r="AH488" s="24" t="n">
        <v>0.07094719779248086</v>
      </c>
      <c r="AI488" s="24" t="n">
        <v>0.3092260928203756</v>
      </c>
      <c r="AJ488" s="24" t="n">
        <v>0.1331013919006774</v>
      </c>
      <c r="AL488" s="24" t="n">
        <v>0.06864067535654955</v>
      </c>
      <c r="AM488" s="24" t="n">
        <v>0.07945783605631296</v>
      </c>
      <c r="AN488" s="24" t="n">
        <v>0.1277138725810813</v>
      </c>
      <c r="AO488" s="24" t="n">
        <v>0.07582401015523871</v>
      </c>
      <c r="AP488" s="24" t="n">
        <v>0.04662389839883262</v>
      </c>
      <c r="AQ488" s="24" t="n">
        <v>0.1898221364031081</v>
      </c>
      <c r="AR488" s="24" t="n">
        <v>0.1927302583720181</v>
      </c>
      <c r="AS488" s="24" t="n">
        <v>0.09224478118508547</v>
      </c>
      <c r="AU488" s="24" t="n">
        <v>0.09883500012216895</v>
      </c>
      <c r="AV488" s="24" t="n">
        <v>0.1084891492767576</v>
      </c>
      <c r="AW488" s="24" t="n">
        <v>0.06734627373831405</v>
      </c>
      <c r="AX488" s="24" t="n">
        <v>0.1164359244790627</v>
      </c>
    </row>
    <row r="490">
      <c r="B490" s="20" t="inlineStr">
        <is>
          <t>How do you think the government should change, if at all, the level of each of the following?: Training for prison officers</t>
        </is>
      </c>
    </row>
    <row r="491">
      <c r="B491" s="21" t="inlineStr">
        <is>
          <t>BASE: All Respondents</t>
        </is>
      </c>
    </row>
    <row r="492">
      <c r="B492" s="16" t="inlineStr">
        <is>
          <t>Unweighted</t>
        </is>
      </c>
      <c r="C492" s="22" t="n">
        <v>1999</v>
      </c>
      <c r="D492" s="22" t="n">
        <v>936</v>
      </c>
      <c r="E492" s="22" t="n">
        <v>1056</v>
      </c>
      <c r="G492" s="22" t="n">
        <v>282</v>
      </c>
      <c r="H492" s="22" t="n">
        <v>355</v>
      </c>
      <c r="I492" s="22" t="n">
        <v>333</v>
      </c>
      <c r="J492" s="22" t="n">
        <v>313</v>
      </c>
      <c r="K492" s="22" t="n">
        <v>283</v>
      </c>
      <c r="L492" s="22" t="n">
        <v>433</v>
      </c>
      <c r="N492" s="22" t="n">
        <v>103</v>
      </c>
      <c r="O492" s="22" t="n">
        <v>103</v>
      </c>
      <c r="P492" s="22" t="n">
        <v>259</v>
      </c>
      <c r="Q492" s="22" t="n">
        <v>192</v>
      </c>
      <c r="R492" s="22" t="n">
        <v>162</v>
      </c>
      <c r="S492" s="22" t="n">
        <v>220</v>
      </c>
      <c r="T492" s="22" t="n">
        <v>220</v>
      </c>
      <c r="U492" s="22" t="n">
        <v>302</v>
      </c>
      <c r="V492" s="22" t="n">
        <v>270</v>
      </c>
      <c r="W492" s="22" t="n">
        <v>168</v>
      </c>
      <c r="Y492" s="22" t="n">
        <v>568</v>
      </c>
      <c r="Z492" s="22" t="n">
        <v>481</v>
      </c>
      <c r="AA492" s="22" t="n">
        <v>459</v>
      </c>
      <c r="AB492" s="22" t="n">
        <v>474</v>
      </c>
      <c r="AD492" s="22" t="n">
        <v>355</v>
      </c>
      <c r="AE492" s="22" t="n">
        <v>640</v>
      </c>
      <c r="AF492" s="22" t="n">
        <v>155</v>
      </c>
      <c r="AG492" s="22" t="n">
        <v>118</v>
      </c>
      <c r="AH492" s="22" t="n">
        <v>274</v>
      </c>
      <c r="AI492" s="22" t="n">
        <v>42</v>
      </c>
      <c r="AJ492" s="22" t="n">
        <v>415</v>
      </c>
      <c r="AL492" s="22" t="n">
        <v>299</v>
      </c>
      <c r="AM492" s="22" t="n">
        <v>422</v>
      </c>
      <c r="AN492" s="22" t="n">
        <v>182</v>
      </c>
      <c r="AO492" s="22" t="n">
        <v>220</v>
      </c>
      <c r="AP492" s="22" t="n">
        <v>458</v>
      </c>
      <c r="AQ492" s="22" t="n">
        <v>159</v>
      </c>
      <c r="AR492" s="22" t="n">
        <v>174</v>
      </c>
      <c r="AS492" s="22" t="n">
        <v>85</v>
      </c>
      <c r="AU492" s="22" t="n">
        <v>423</v>
      </c>
      <c r="AV492" s="22" t="n">
        <v>543</v>
      </c>
      <c r="AW492" s="22" t="n">
        <v>701</v>
      </c>
      <c r="AX492" s="22" t="n">
        <v>332</v>
      </c>
    </row>
    <row r="493">
      <c r="B493" s="18" t="inlineStr">
        <is>
          <t>Weighted</t>
        </is>
      </c>
      <c r="C493" s="22" t="n">
        <v>1999</v>
      </c>
      <c r="D493" s="22" t="n">
        <v>987</v>
      </c>
      <c r="E493" s="22" t="n">
        <v>1009</v>
      </c>
      <c r="G493" s="22" t="n">
        <v>277</v>
      </c>
      <c r="H493" s="22" t="n">
        <v>341</v>
      </c>
      <c r="I493" s="22" t="n">
        <v>340</v>
      </c>
      <c r="J493" s="22" t="n">
        <v>341</v>
      </c>
      <c r="K493" s="22" t="n">
        <v>282</v>
      </c>
      <c r="L493" s="22" t="n">
        <v>420</v>
      </c>
      <c r="N493" s="22" t="n">
        <v>114</v>
      </c>
      <c r="O493" s="22" t="n">
        <v>91</v>
      </c>
      <c r="P493" s="22" t="n">
        <v>250</v>
      </c>
      <c r="Q493" s="22" t="n">
        <v>182</v>
      </c>
      <c r="R493" s="22" t="n">
        <v>159</v>
      </c>
      <c r="S493" s="22" t="n">
        <v>205</v>
      </c>
      <c r="T493" s="22" t="n">
        <v>205</v>
      </c>
      <c r="U493" s="22" t="n">
        <v>317</v>
      </c>
      <c r="V493" s="22" t="n">
        <v>295</v>
      </c>
      <c r="W493" s="22" t="n">
        <v>182</v>
      </c>
      <c r="Y493" s="22" t="n">
        <v>540</v>
      </c>
      <c r="Z493" s="22" t="n">
        <v>519</v>
      </c>
      <c r="AA493" s="22" t="n">
        <v>440</v>
      </c>
      <c r="AB493" s="22" t="n">
        <v>500</v>
      </c>
      <c r="AD493" s="22" t="n">
        <v>350</v>
      </c>
      <c r="AE493" s="22" t="n">
        <v>639</v>
      </c>
      <c r="AF493" s="22" t="n">
        <v>159</v>
      </c>
      <c r="AG493" s="22" t="n">
        <v>114</v>
      </c>
      <c r="AH493" s="22" t="n">
        <v>280</v>
      </c>
      <c r="AI493" s="22" t="n">
        <v>42</v>
      </c>
      <c r="AJ493" s="22" t="n">
        <v>416</v>
      </c>
      <c r="AL493" s="22" t="n">
        <v>296</v>
      </c>
      <c r="AM493" s="22" t="n">
        <v>417</v>
      </c>
      <c r="AN493" s="22" t="n">
        <v>184</v>
      </c>
      <c r="AO493" s="22" t="n">
        <v>215</v>
      </c>
      <c r="AP493" s="22" t="n">
        <v>465</v>
      </c>
      <c r="AQ493" s="22" t="n">
        <v>157</v>
      </c>
      <c r="AR493" s="22" t="n">
        <v>175</v>
      </c>
      <c r="AS493" s="22" t="n">
        <v>90</v>
      </c>
      <c r="AU493" s="22" t="n">
        <v>421</v>
      </c>
      <c r="AV493" s="22" t="n">
        <v>546</v>
      </c>
      <c r="AW493" s="22" t="n">
        <v>697</v>
      </c>
      <c r="AX493" s="22" t="n">
        <v>335</v>
      </c>
    </row>
    <row r="494">
      <c r="B494" s="23" t="inlineStr">
        <is>
          <t>Significantly decrease</t>
        </is>
      </c>
      <c r="C494" s="24" t="n">
        <v>0.009732783371625944</v>
      </c>
      <c r="D494" s="24" t="n">
        <v>0.01212090352337489</v>
      </c>
      <c r="E494" s="24" t="n">
        <v>0.00654676278412105</v>
      </c>
      <c r="G494" s="24" t="n">
        <v>0.01209275001092007</v>
      </c>
      <c r="H494" s="24" t="n">
        <v>0.0174484962694921</v>
      </c>
      <c r="I494" s="24" t="n">
        <v>0.01521105116967965</v>
      </c>
      <c r="J494" s="24" t="n">
        <v>0.002944410787813208</v>
      </c>
      <c r="K494" s="24" t="n">
        <v>0.00368449938216065</v>
      </c>
      <c r="L494" s="24" t="n">
        <v>0.007042699070353332</v>
      </c>
      <c r="N494" s="24" t="n">
        <v>0.01509521562893749</v>
      </c>
      <c r="O494" s="24" t="n">
        <v>0.01943423013680877</v>
      </c>
      <c r="P494" s="24" t="n">
        <v>0.01727733921015229</v>
      </c>
      <c r="Q494" s="24" t="n">
        <v>0.002255417880903722</v>
      </c>
      <c r="R494" s="24" t="n">
        <v>0.01233613437117847</v>
      </c>
      <c r="S494" s="24" t="n">
        <v>0.0154013389166629</v>
      </c>
      <c r="T494" s="24" t="n">
        <v>0</v>
      </c>
      <c r="U494" s="24" t="n">
        <v>0.009815037144493149</v>
      </c>
      <c r="V494" s="24" t="n">
        <v>0.006822650521978254</v>
      </c>
      <c r="W494" s="24" t="n">
        <v>0.005514002919192378</v>
      </c>
      <c r="Y494" s="24" t="n">
        <v>0.003326495926107246</v>
      </c>
      <c r="Z494" s="24" t="n">
        <v>0.006263480391014706</v>
      </c>
      <c r="AA494" s="24" t="n">
        <v>0.0133156925818646</v>
      </c>
      <c r="AB494" s="24" t="n">
        <v>0.0170997502016506</v>
      </c>
      <c r="AD494" s="24" t="n">
        <v>0.004033986532025703</v>
      </c>
      <c r="AE494" s="24" t="n">
        <v>0.009630479109961796</v>
      </c>
      <c r="AF494" s="24" t="n">
        <v>0.008335228595053045</v>
      </c>
      <c r="AG494" s="24" t="n">
        <v>0.008959222161303858</v>
      </c>
      <c r="AH494" s="24" t="n">
        <v>0.01871469650797099</v>
      </c>
      <c r="AI494" s="24" t="n">
        <v>0</v>
      </c>
      <c r="AJ494" s="24" t="n">
        <v>0.01038016795339333</v>
      </c>
      <c r="AL494" s="24" t="n">
        <v>0.004730051647395626</v>
      </c>
      <c r="AM494" s="24" t="n">
        <v>0.01233783364939707</v>
      </c>
      <c r="AN494" s="24" t="n">
        <v>0.01005257126653066</v>
      </c>
      <c r="AO494" s="24" t="n">
        <v>0.01025318124125746</v>
      </c>
      <c r="AP494" s="24" t="n">
        <v>0.01536968135520672</v>
      </c>
      <c r="AQ494" s="24" t="n">
        <v>0</v>
      </c>
      <c r="AR494" s="24" t="n">
        <v>0</v>
      </c>
      <c r="AS494" s="24" t="n">
        <v>0.01900714653079449</v>
      </c>
      <c r="AU494" s="24" t="n">
        <v>0.009562346337793752</v>
      </c>
      <c r="AV494" s="24" t="n">
        <v>0.00527951479565211</v>
      </c>
      <c r="AW494" s="24" t="n">
        <v>0.01083008548269885</v>
      </c>
      <c r="AX494" s="24" t="n">
        <v>0.01492829548441389</v>
      </c>
    </row>
    <row r="495">
      <c r="B495" s="23" t="inlineStr">
        <is>
          <t>Slightly decrease</t>
        </is>
      </c>
      <c r="C495" s="24" t="n">
        <v>0.02169729008505413</v>
      </c>
      <c r="D495" s="24" t="n">
        <v>0.01968128954738674</v>
      </c>
      <c r="E495" s="24" t="n">
        <v>0.02373452040972068</v>
      </c>
      <c r="G495" s="24" t="n">
        <v>0.06108835833710317</v>
      </c>
      <c r="H495" s="24" t="n">
        <v>0.01722399574180199</v>
      </c>
      <c r="I495" s="24" t="n">
        <v>0.02896508105924112</v>
      </c>
      <c r="J495" s="24" t="n">
        <v>0.01939180654149592</v>
      </c>
      <c r="K495" s="24" t="n">
        <v>0.01110499347701309</v>
      </c>
      <c r="L495" s="24" t="n">
        <v>0.002463679740351603</v>
      </c>
      <c r="N495" s="24" t="n">
        <v>0.03817757354333086</v>
      </c>
      <c r="O495" s="24" t="n">
        <v>0.02152155595977384</v>
      </c>
      <c r="P495" s="24" t="n">
        <v>0.01037289348732007</v>
      </c>
      <c r="Q495" s="24" t="n">
        <v>0.03743361021241066</v>
      </c>
      <c r="R495" s="24" t="n">
        <v>0.01795462836399794</v>
      </c>
      <c r="S495" s="24" t="n">
        <v>0.02304269637658329</v>
      </c>
      <c r="T495" s="24" t="n">
        <v>0.01820470910541239</v>
      </c>
      <c r="U495" s="24" t="n">
        <v>0.02766991381177549</v>
      </c>
      <c r="V495" s="24" t="n">
        <v>0.01839355499245498</v>
      </c>
      <c r="W495" s="24" t="n">
        <v>0.01196391090934377</v>
      </c>
      <c r="Y495" s="24" t="n">
        <v>0.01413834523463196</v>
      </c>
      <c r="Z495" s="24" t="n">
        <v>0.01480854895072452</v>
      </c>
      <c r="AA495" s="24" t="n">
        <v>0.03677417151744607</v>
      </c>
      <c r="AB495" s="24" t="n">
        <v>0.02374380816043931</v>
      </c>
      <c r="AD495" s="24" t="n">
        <v>0.01395834345157606</v>
      </c>
      <c r="AE495" s="24" t="n">
        <v>0.02059694858701095</v>
      </c>
      <c r="AF495" s="24" t="n">
        <v>0.01380935184458391</v>
      </c>
      <c r="AG495" s="24" t="n">
        <v>0.05879154968323072</v>
      </c>
      <c r="AH495" s="24" t="n">
        <v>0.02493331216799319</v>
      </c>
      <c r="AI495" s="24" t="n">
        <v>0</v>
      </c>
      <c r="AJ495" s="24" t="n">
        <v>0.02276234932327276</v>
      </c>
      <c r="AL495" s="24" t="n">
        <v>0.01845345323194501</v>
      </c>
      <c r="AM495" s="24" t="n">
        <v>0.02274261660846883</v>
      </c>
      <c r="AN495" s="24" t="n">
        <v>0.00515176514788154</v>
      </c>
      <c r="AO495" s="24" t="n">
        <v>0.07324724340492637</v>
      </c>
      <c r="AP495" s="24" t="n">
        <v>0.01601554580790603</v>
      </c>
      <c r="AQ495" s="24" t="n">
        <v>0</v>
      </c>
      <c r="AR495" s="24" t="n">
        <v>0.006511227078925453</v>
      </c>
      <c r="AS495" s="24" t="n">
        <v>0.03510914853952047</v>
      </c>
      <c r="AU495" s="24" t="n">
        <v>0.01408120005462097</v>
      </c>
      <c r="AV495" s="24" t="n">
        <v>0.009620339021416796</v>
      </c>
      <c r="AW495" s="24" t="n">
        <v>0.01482015444186058</v>
      </c>
      <c r="AX495" s="24" t="n">
        <v>0.06528476495694978</v>
      </c>
    </row>
    <row r="496">
      <c r="B496" s="23" t="inlineStr">
        <is>
          <t>Keep the same</t>
        </is>
      </c>
      <c r="C496" s="24" t="n">
        <v>0.09637023493898433</v>
      </c>
      <c r="D496" s="24" t="n">
        <v>0.1131404490699395</v>
      </c>
      <c r="E496" s="24" t="n">
        <v>0.0802546520057438</v>
      </c>
      <c r="G496" s="24" t="n">
        <v>0.1488260793693018</v>
      </c>
      <c r="H496" s="24" t="n">
        <v>0.1261150022877299</v>
      </c>
      <c r="I496" s="24" t="n">
        <v>0.1277617636921145</v>
      </c>
      <c r="J496" s="24" t="n">
        <v>0.09586701617338127</v>
      </c>
      <c r="K496" s="24" t="n">
        <v>0.04958444251630367</v>
      </c>
      <c r="L496" s="24" t="n">
        <v>0.04402825947249721</v>
      </c>
      <c r="N496" s="24" t="n">
        <v>0.08081838213385971</v>
      </c>
      <c r="O496" s="24" t="n">
        <v>0.1227965354993136</v>
      </c>
      <c r="P496" s="24" t="n">
        <v>0.1071063120366171</v>
      </c>
      <c r="Q496" s="24" t="n">
        <v>0.07008395827949129</v>
      </c>
      <c r="R496" s="24" t="n">
        <v>0.07852379824238843</v>
      </c>
      <c r="S496" s="24" t="n">
        <v>0.1255796231929999</v>
      </c>
      <c r="T496" s="24" t="n">
        <v>0.08268975744897039</v>
      </c>
      <c r="U496" s="24" t="n">
        <v>0.1074508378612587</v>
      </c>
      <c r="V496" s="24" t="n">
        <v>0.102631256359683</v>
      </c>
      <c r="W496" s="24" t="n">
        <v>0.07305081621120892</v>
      </c>
      <c r="Y496" s="24" t="n">
        <v>0.1023719586109651</v>
      </c>
      <c r="Z496" s="24" t="n">
        <v>0.06566741559812685</v>
      </c>
      <c r="AA496" s="24" t="n">
        <v>0.1034934905227868</v>
      </c>
      <c r="AB496" s="24" t="n">
        <v>0.115489434935309</v>
      </c>
      <c r="AD496" s="24" t="n">
        <v>0.0872244347031671</v>
      </c>
      <c r="AE496" s="24" t="n">
        <v>0.09058505191946919</v>
      </c>
      <c r="AF496" s="24" t="n">
        <v>0.09271387124182089</v>
      </c>
      <c r="AG496" s="24" t="n">
        <v>0.1077819461020437</v>
      </c>
      <c r="AH496" s="24" t="n">
        <v>0.1278691463805809</v>
      </c>
      <c r="AI496" s="24" t="n">
        <v>0.1251171210785089</v>
      </c>
      <c r="AJ496" s="24" t="n">
        <v>0.08708108856342342</v>
      </c>
      <c r="AL496" s="24" t="n">
        <v>0.1015049120533073</v>
      </c>
      <c r="AM496" s="24" t="n">
        <v>0.1001456195710016</v>
      </c>
      <c r="AN496" s="24" t="n">
        <v>0.08765509705395133</v>
      </c>
      <c r="AO496" s="24" t="n">
        <v>0.09190250305957555</v>
      </c>
      <c r="AP496" s="24" t="n">
        <v>0.1003018429375578</v>
      </c>
      <c r="AQ496" s="24" t="n">
        <v>0.1270922424558775</v>
      </c>
      <c r="AR496" s="24" t="n">
        <v>0.0684453961629716</v>
      </c>
      <c r="AS496" s="24" t="n">
        <v>0.07091856569042847</v>
      </c>
      <c r="AU496" s="24" t="n">
        <v>0.07616846439061138</v>
      </c>
      <c r="AV496" s="24" t="n">
        <v>0.08190883203790346</v>
      </c>
      <c r="AW496" s="24" t="n">
        <v>0.06891839226427758</v>
      </c>
      <c r="AX496" s="24" t="n">
        <v>0.2024828802175455</v>
      </c>
    </row>
    <row r="497">
      <c r="B497" s="23" t="inlineStr">
        <is>
          <t>Slightly increase</t>
        </is>
      </c>
      <c r="C497" s="24" t="n">
        <v>0.3640348040427777</v>
      </c>
      <c r="D497" s="24" t="n">
        <v>0.3568483345958387</v>
      </c>
      <c r="E497" s="24" t="n">
        <v>0.3717556600087403</v>
      </c>
      <c r="G497" s="24" t="n">
        <v>0.4103934715915259</v>
      </c>
      <c r="H497" s="24" t="n">
        <v>0.3804474799205383</v>
      </c>
      <c r="I497" s="24" t="n">
        <v>0.380393574251701</v>
      </c>
      <c r="J497" s="24" t="n">
        <v>0.3884293971287519</v>
      </c>
      <c r="K497" s="24" t="n">
        <v>0.3113524262295094</v>
      </c>
      <c r="L497" s="24" t="n">
        <v>0.3224680666771803</v>
      </c>
      <c r="N497" s="24" t="n">
        <v>0.3849629264356872</v>
      </c>
      <c r="O497" s="24" t="n">
        <v>0.3471622014031184</v>
      </c>
      <c r="P497" s="24" t="n">
        <v>0.4042947843851403</v>
      </c>
      <c r="Q497" s="24" t="n">
        <v>0.3983808877650101</v>
      </c>
      <c r="R497" s="24" t="n">
        <v>0.3834604376580991</v>
      </c>
      <c r="S497" s="24" t="n">
        <v>0.3493402819882543</v>
      </c>
      <c r="T497" s="24" t="n">
        <v>0.3897868989260946</v>
      </c>
      <c r="U497" s="24" t="n">
        <v>0.2756770127645709</v>
      </c>
      <c r="V497" s="24" t="n">
        <v>0.359884486830976</v>
      </c>
      <c r="W497" s="24" t="n">
        <v>0.4010684169244766</v>
      </c>
      <c r="Y497" s="24" t="n">
        <v>0.3418376712862238</v>
      </c>
      <c r="Z497" s="24" t="n">
        <v>0.3804249571618095</v>
      </c>
      <c r="AA497" s="24" t="n">
        <v>0.4099178113106718</v>
      </c>
      <c r="AB497" s="24" t="n">
        <v>0.3306176820865537</v>
      </c>
      <c r="AD497" s="24" t="n">
        <v>0.3604892931873329</v>
      </c>
      <c r="AE497" s="24" t="n">
        <v>0.3668248189397251</v>
      </c>
      <c r="AF497" s="24" t="n">
        <v>0.2996653434856499</v>
      </c>
      <c r="AG497" s="24" t="n">
        <v>0.3239756628240685</v>
      </c>
      <c r="AH497" s="24" t="n">
        <v>0.3673985520530191</v>
      </c>
      <c r="AI497" s="24" t="n">
        <v>0.3081516941293214</v>
      </c>
      <c r="AJ497" s="24" t="n">
        <v>0.4017560249763117</v>
      </c>
      <c r="AL497" s="24" t="n">
        <v>0.3456548261628214</v>
      </c>
      <c r="AM497" s="24" t="n">
        <v>0.4129028577369936</v>
      </c>
      <c r="AN497" s="24" t="n">
        <v>0.2831616621519649</v>
      </c>
      <c r="AO497" s="24" t="n">
        <v>0.3640183599584038</v>
      </c>
      <c r="AP497" s="24" t="n">
        <v>0.3713730097989592</v>
      </c>
      <c r="AQ497" s="24" t="n">
        <v>0.362925592022017</v>
      </c>
      <c r="AR497" s="24" t="n">
        <v>0.3548482833593639</v>
      </c>
      <c r="AS497" s="24" t="n">
        <v>0.3452622523051281</v>
      </c>
      <c r="AU497" s="24" t="n">
        <v>0.3875950161770926</v>
      </c>
      <c r="AV497" s="24" t="n">
        <v>0.3441998192103646</v>
      </c>
      <c r="AW497" s="24" t="n">
        <v>0.3565325290091401</v>
      </c>
      <c r="AX497" s="24" t="n">
        <v>0.3823508961470865</v>
      </c>
    </row>
    <row r="498">
      <c r="B498" s="23" t="inlineStr">
        <is>
          <t>Significantly increase</t>
        </is>
      </c>
      <c r="C498" s="24" t="n">
        <v>0.4467334927518137</v>
      </c>
      <c r="D498" s="24" t="n">
        <v>0.4429035233608231</v>
      </c>
      <c r="E498" s="24" t="n">
        <v>0.4504989222974535</v>
      </c>
      <c r="G498" s="24" t="n">
        <v>0.2976592713597688</v>
      </c>
      <c r="H498" s="24" t="n">
        <v>0.4176180801299955</v>
      </c>
      <c r="I498" s="24" t="n">
        <v>0.390302079146017</v>
      </c>
      <c r="J498" s="24" t="n">
        <v>0.4414489357791408</v>
      </c>
      <c r="K498" s="24" t="n">
        <v>0.5380146931159399</v>
      </c>
      <c r="L498" s="24" t="n">
        <v>0.5573508863904336</v>
      </c>
      <c r="N498" s="24" t="n">
        <v>0.4130735359550858</v>
      </c>
      <c r="O498" s="24" t="n">
        <v>0.4423290704969495</v>
      </c>
      <c r="P498" s="24" t="n">
        <v>0.411155531929016</v>
      </c>
      <c r="Q498" s="24" t="n">
        <v>0.41857029808081</v>
      </c>
      <c r="R498" s="24" t="n">
        <v>0.4613528640167734</v>
      </c>
      <c r="S498" s="24" t="n">
        <v>0.4512269562597799</v>
      </c>
      <c r="T498" s="24" t="n">
        <v>0.4353901641943302</v>
      </c>
      <c r="U498" s="24" t="n">
        <v>0.504861869812637</v>
      </c>
      <c r="V498" s="24" t="n">
        <v>0.4495520347780278</v>
      </c>
      <c r="W498" s="24" t="n">
        <v>0.4360287403332244</v>
      </c>
      <c r="Y498" s="24" t="n">
        <v>0.4996384607996142</v>
      </c>
      <c r="Z498" s="24" t="n">
        <v>0.4433058637294254</v>
      </c>
      <c r="AA498" s="24" t="n">
        <v>0.3909157335630569</v>
      </c>
      <c r="AB498" s="24" t="n">
        <v>0.4422736342715345</v>
      </c>
      <c r="AD498" s="24" t="n">
        <v>0.4795373580958935</v>
      </c>
      <c r="AE498" s="24" t="n">
        <v>0.4740336669343159</v>
      </c>
      <c r="AF498" s="24" t="n">
        <v>0.5082758687413409</v>
      </c>
      <c r="AG498" s="24" t="n">
        <v>0.4275760130127935</v>
      </c>
      <c r="AH498" s="24" t="n">
        <v>0.4241148093837019</v>
      </c>
      <c r="AI498" s="24" t="n">
        <v>0.3505262067629085</v>
      </c>
      <c r="AJ498" s="24" t="n">
        <v>0.3839977923402524</v>
      </c>
      <c r="AL498" s="24" t="n">
        <v>0.4825749798516302</v>
      </c>
      <c r="AM498" s="24" t="n">
        <v>0.4060190794356339</v>
      </c>
      <c r="AN498" s="24" t="n">
        <v>0.5372843774825813</v>
      </c>
      <c r="AO498" s="24" t="n">
        <v>0.3987772585102584</v>
      </c>
      <c r="AP498" s="24" t="n">
        <v>0.4704944811984031</v>
      </c>
      <c r="AQ498" s="24" t="n">
        <v>0.3443880152669783</v>
      </c>
      <c r="AR498" s="24" t="n">
        <v>0.4695833286440004</v>
      </c>
      <c r="AS498" s="24" t="n">
        <v>0.4584145169887494</v>
      </c>
      <c r="AU498" s="24" t="n">
        <v>0.449020875371531</v>
      </c>
      <c r="AV498" s="24" t="n">
        <v>0.4877355823051817</v>
      </c>
      <c r="AW498" s="24" t="n">
        <v>0.5144101314425118</v>
      </c>
      <c r="AX498" s="24" t="n">
        <v>0.2361923718024733</v>
      </c>
    </row>
    <row r="499">
      <c r="B499" s="23" t="inlineStr">
        <is>
          <t>Don’t know</t>
        </is>
      </c>
      <c r="C499" s="24" t="n">
        <v>0.0614313948097442</v>
      </c>
      <c r="D499" s="24" t="n">
        <v>0.05530549990263707</v>
      </c>
      <c r="E499" s="24" t="n">
        <v>0.06720948249422064</v>
      </c>
      <c r="G499" s="24" t="n">
        <v>0.06994006933138031</v>
      </c>
      <c r="H499" s="24" t="n">
        <v>0.04114694565044227</v>
      </c>
      <c r="I499" s="24" t="n">
        <v>0.05736645068124682</v>
      </c>
      <c r="J499" s="24" t="n">
        <v>0.05191843358941692</v>
      </c>
      <c r="K499" s="24" t="n">
        <v>0.08625894527907325</v>
      </c>
      <c r="L499" s="24" t="n">
        <v>0.06664640864918381</v>
      </c>
      <c r="N499" s="24" t="n">
        <v>0.06787236630309866</v>
      </c>
      <c r="O499" s="24" t="n">
        <v>0.04675640650403603</v>
      </c>
      <c r="P499" s="24" t="n">
        <v>0.04979313895175424</v>
      </c>
      <c r="Q499" s="24" t="n">
        <v>0.07327582778137416</v>
      </c>
      <c r="R499" s="24" t="n">
        <v>0.04637213734756262</v>
      </c>
      <c r="S499" s="24" t="n">
        <v>0.03540910326571966</v>
      </c>
      <c r="T499" s="24" t="n">
        <v>0.07392847032519251</v>
      </c>
      <c r="U499" s="24" t="n">
        <v>0.0745253286052647</v>
      </c>
      <c r="V499" s="24" t="n">
        <v>0.06271601651688005</v>
      </c>
      <c r="W499" s="24" t="n">
        <v>0.07237411270255405</v>
      </c>
      <c r="Y499" s="24" t="n">
        <v>0.03868706814245769</v>
      </c>
      <c r="Z499" s="24" t="n">
        <v>0.08952973416889901</v>
      </c>
      <c r="AA499" s="24" t="n">
        <v>0.04558310050417386</v>
      </c>
      <c r="AB499" s="24" t="n">
        <v>0.07077569034451286</v>
      </c>
      <c r="AD499" s="24" t="n">
        <v>0.05475658403000484</v>
      </c>
      <c r="AE499" s="24" t="n">
        <v>0.03832903450951699</v>
      </c>
      <c r="AF499" s="24" t="n">
        <v>0.07720033609155141</v>
      </c>
      <c r="AG499" s="24" t="n">
        <v>0.07291560621655946</v>
      </c>
      <c r="AH499" s="24" t="n">
        <v>0.03696948350673372</v>
      </c>
      <c r="AI499" s="24" t="n">
        <v>0.2162049780292613</v>
      </c>
      <c r="AJ499" s="24" t="n">
        <v>0.09402257684334646</v>
      </c>
      <c r="AL499" s="24" t="n">
        <v>0.04708177705290024</v>
      </c>
      <c r="AM499" s="24" t="n">
        <v>0.04585199299850497</v>
      </c>
      <c r="AN499" s="24" t="n">
        <v>0.07669452689709044</v>
      </c>
      <c r="AO499" s="24" t="n">
        <v>0.06180145382557849</v>
      </c>
      <c r="AP499" s="24" t="n">
        <v>0.02644543890196707</v>
      </c>
      <c r="AQ499" s="24" t="n">
        <v>0.1655941502551271</v>
      </c>
      <c r="AR499" s="24" t="n">
        <v>0.1006117647547388</v>
      </c>
      <c r="AS499" s="24" t="n">
        <v>0.07128836994537897</v>
      </c>
      <c r="AU499" s="24" t="n">
        <v>0.06357209766835031</v>
      </c>
      <c r="AV499" s="24" t="n">
        <v>0.07125591262948115</v>
      </c>
      <c r="AW499" s="24" t="n">
        <v>0.03448870735951128</v>
      </c>
      <c r="AX499" s="24" t="n">
        <v>0.09876079139153097</v>
      </c>
    </row>
    <row r="501">
      <c r="B501" s="20" t="inlineStr">
        <is>
          <t>How do you think the government should change, if at all, the level of each of the following?: Support for prison officers e.g. wellbeing and mental health support</t>
        </is>
      </c>
    </row>
    <row r="502">
      <c r="B502" s="21" t="inlineStr">
        <is>
          <t>BASE: All Respondents</t>
        </is>
      </c>
    </row>
    <row r="503">
      <c r="B503" s="16" t="inlineStr">
        <is>
          <t>Unweighted</t>
        </is>
      </c>
      <c r="C503" s="22" t="n">
        <v>1999</v>
      </c>
      <c r="D503" s="22" t="n">
        <v>936</v>
      </c>
      <c r="E503" s="22" t="n">
        <v>1056</v>
      </c>
      <c r="G503" s="22" t="n">
        <v>282</v>
      </c>
      <c r="H503" s="22" t="n">
        <v>355</v>
      </c>
      <c r="I503" s="22" t="n">
        <v>333</v>
      </c>
      <c r="J503" s="22" t="n">
        <v>313</v>
      </c>
      <c r="K503" s="22" t="n">
        <v>283</v>
      </c>
      <c r="L503" s="22" t="n">
        <v>433</v>
      </c>
      <c r="N503" s="22" t="n">
        <v>103</v>
      </c>
      <c r="O503" s="22" t="n">
        <v>103</v>
      </c>
      <c r="P503" s="22" t="n">
        <v>259</v>
      </c>
      <c r="Q503" s="22" t="n">
        <v>192</v>
      </c>
      <c r="R503" s="22" t="n">
        <v>162</v>
      </c>
      <c r="S503" s="22" t="n">
        <v>220</v>
      </c>
      <c r="T503" s="22" t="n">
        <v>220</v>
      </c>
      <c r="U503" s="22" t="n">
        <v>302</v>
      </c>
      <c r="V503" s="22" t="n">
        <v>270</v>
      </c>
      <c r="W503" s="22" t="n">
        <v>168</v>
      </c>
      <c r="Y503" s="22" t="n">
        <v>568</v>
      </c>
      <c r="Z503" s="22" t="n">
        <v>481</v>
      </c>
      <c r="AA503" s="22" t="n">
        <v>459</v>
      </c>
      <c r="AB503" s="22" t="n">
        <v>474</v>
      </c>
      <c r="AD503" s="22" t="n">
        <v>355</v>
      </c>
      <c r="AE503" s="22" t="n">
        <v>640</v>
      </c>
      <c r="AF503" s="22" t="n">
        <v>155</v>
      </c>
      <c r="AG503" s="22" t="n">
        <v>118</v>
      </c>
      <c r="AH503" s="22" t="n">
        <v>274</v>
      </c>
      <c r="AI503" s="22" t="n">
        <v>42</v>
      </c>
      <c r="AJ503" s="22" t="n">
        <v>415</v>
      </c>
      <c r="AL503" s="22" t="n">
        <v>299</v>
      </c>
      <c r="AM503" s="22" t="n">
        <v>422</v>
      </c>
      <c r="AN503" s="22" t="n">
        <v>182</v>
      </c>
      <c r="AO503" s="22" t="n">
        <v>220</v>
      </c>
      <c r="AP503" s="22" t="n">
        <v>458</v>
      </c>
      <c r="AQ503" s="22" t="n">
        <v>159</v>
      </c>
      <c r="AR503" s="22" t="n">
        <v>174</v>
      </c>
      <c r="AS503" s="22" t="n">
        <v>85</v>
      </c>
      <c r="AU503" s="22" t="n">
        <v>423</v>
      </c>
      <c r="AV503" s="22" t="n">
        <v>543</v>
      </c>
      <c r="AW503" s="22" t="n">
        <v>701</v>
      </c>
      <c r="AX503" s="22" t="n">
        <v>332</v>
      </c>
    </row>
    <row r="504">
      <c r="B504" s="18" t="inlineStr">
        <is>
          <t>Weighted</t>
        </is>
      </c>
      <c r="C504" s="22" t="n">
        <v>1999</v>
      </c>
      <c r="D504" s="22" t="n">
        <v>987</v>
      </c>
      <c r="E504" s="22" t="n">
        <v>1009</v>
      </c>
      <c r="G504" s="22" t="n">
        <v>277</v>
      </c>
      <c r="H504" s="22" t="n">
        <v>341</v>
      </c>
      <c r="I504" s="22" t="n">
        <v>340</v>
      </c>
      <c r="J504" s="22" t="n">
        <v>341</v>
      </c>
      <c r="K504" s="22" t="n">
        <v>282</v>
      </c>
      <c r="L504" s="22" t="n">
        <v>420</v>
      </c>
      <c r="N504" s="22" t="n">
        <v>114</v>
      </c>
      <c r="O504" s="22" t="n">
        <v>91</v>
      </c>
      <c r="P504" s="22" t="n">
        <v>250</v>
      </c>
      <c r="Q504" s="22" t="n">
        <v>182</v>
      </c>
      <c r="R504" s="22" t="n">
        <v>159</v>
      </c>
      <c r="S504" s="22" t="n">
        <v>205</v>
      </c>
      <c r="T504" s="22" t="n">
        <v>205</v>
      </c>
      <c r="U504" s="22" t="n">
        <v>317</v>
      </c>
      <c r="V504" s="22" t="n">
        <v>295</v>
      </c>
      <c r="W504" s="22" t="n">
        <v>182</v>
      </c>
      <c r="Y504" s="22" t="n">
        <v>540</v>
      </c>
      <c r="Z504" s="22" t="n">
        <v>519</v>
      </c>
      <c r="AA504" s="22" t="n">
        <v>440</v>
      </c>
      <c r="AB504" s="22" t="n">
        <v>500</v>
      </c>
      <c r="AD504" s="22" t="n">
        <v>350</v>
      </c>
      <c r="AE504" s="22" t="n">
        <v>639</v>
      </c>
      <c r="AF504" s="22" t="n">
        <v>159</v>
      </c>
      <c r="AG504" s="22" t="n">
        <v>114</v>
      </c>
      <c r="AH504" s="22" t="n">
        <v>280</v>
      </c>
      <c r="AI504" s="22" t="n">
        <v>42</v>
      </c>
      <c r="AJ504" s="22" t="n">
        <v>416</v>
      </c>
      <c r="AL504" s="22" t="n">
        <v>296</v>
      </c>
      <c r="AM504" s="22" t="n">
        <v>417</v>
      </c>
      <c r="AN504" s="22" t="n">
        <v>184</v>
      </c>
      <c r="AO504" s="22" t="n">
        <v>215</v>
      </c>
      <c r="AP504" s="22" t="n">
        <v>465</v>
      </c>
      <c r="AQ504" s="22" t="n">
        <v>157</v>
      </c>
      <c r="AR504" s="22" t="n">
        <v>175</v>
      </c>
      <c r="AS504" s="22" t="n">
        <v>90</v>
      </c>
      <c r="AU504" s="22" t="n">
        <v>421</v>
      </c>
      <c r="AV504" s="22" t="n">
        <v>546</v>
      </c>
      <c r="AW504" s="22" t="n">
        <v>697</v>
      </c>
      <c r="AX504" s="22" t="n">
        <v>335</v>
      </c>
    </row>
    <row r="505">
      <c r="B505" s="23" t="inlineStr">
        <is>
          <t>Significantly decrease</t>
        </is>
      </c>
      <c r="C505" s="24" t="n">
        <v>0.007560162061321007</v>
      </c>
      <c r="D505" s="24" t="n">
        <v>0.01014766785161322</v>
      </c>
      <c r="E505" s="24" t="n">
        <v>0.005051716362524702</v>
      </c>
      <c r="G505" s="24" t="n">
        <v>0.01942442738884038</v>
      </c>
      <c r="H505" s="24" t="n">
        <v>0.005932143915044385</v>
      </c>
      <c r="I505" s="24" t="n">
        <v>0.003591093994303257</v>
      </c>
      <c r="J505" s="24" t="n">
        <v>0.01614984181696084</v>
      </c>
      <c r="K505" s="24" t="n">
        <v>0.003544222297127963</v>
      </c>
      <c r="L505" s="24" t="n">
        <v>0</v>
      </c>
      <c r="N505" s="24" t="n">
        <v>0.0115018261426754</v>
      </c>
      <c r="O505" s="24" t="n">
        <v>0.03230992992749847</v>
      </c>
      <c r="P505" s="24" t="n">
        <v>0.008804507322693151</v>
      </c>
      <c r="Q505" s="24" t="n">
        <v>0</v>
      </c>
      <c r="R505" s="24" t="n">
        <v>0</v>
      </c>
      <c r="S505" s="24" t="n">
        <v>0.01111252895724812</v>
      </c>
      <c r="T505" s="24" t="n">
        <v>0.00446611866868039</v>
      </c>
      <c r="U505" s="24" t="n">
        <v>0.007602646303838205</v>
      </c>
      <c r="V505" s="24" t="n">
        <v>0.006995468050190349</v>
      </c>
      <c r="W505" s="24" t="n">
        <v>0.005514002919192378</v>
      </c>
      <c r="Y505" s="24" t="n">
        <v>0.003586127122018719</v>
      </c>
      <c r="Z505" s="24" t="n">
        <v>0.005762607846669604</v>
      </c>
      <c r="AA505" s="24" t="n">
        <v>0.01279234726237181</v>
      </c>
      <c r="AB505" s="24" t="n">
        <v>0.009113658093650938</v>
      </c>
      <c r="AD505" s="24" t="n">
        <v>0.003580114764390325</v>
      </c>
      <c r="AE505" s="24" t="n">
        <v>0.006644781453853439</v>
      </c>
      <c r="AF505" s="24" t="n">
        <v>0</v>
      </c>
      <c r="AG505" s="24" t="n">
        <v>0.02754900744553149</v>
      </c>
      <c r="AH505" s="24" t="n">
        <v>0.004213551688080615</v>
      </c>
      <c r="AI505" s="24" t="n">
        <v>0.02728768377354839</v>
      </c>
      <c r="AJ505" s="24" t="n">
        <v>0.009949342594497331</v>
      </c>
      <c r="AL505" s="24" t="n">
        <v>0</v>
      </c>
      <c r="AM505" s="24" t="n">
        <v>0.009962561030783513</v>
      </c>
      <c r="AN505" s="24" t="n">
        <v>0.005452419740441305</v>
      </c>
      <c r="AO505" s="24" t="n">
        <v>0.02013695934717758</v>
      </c>
      <c r="AP505" s="24" t="n">
        <v>0.002692760378517295</v>
      </c>
      <c r="AQ505" s="24" t="n">
        <v>0.01373410455471024</v>
      </c>
      <c r="AR505" s="24" t="n">
        <v>0.01268481731826168</v>
      </c>
      <c r="AS505" s="24" t="n">
        <v>0</v>
      </c>
      <c r="AU505" s="24" t="n">
        <v>0.0069752578553414</v>
      </c>
      <c r="AV505" s="24" t="n">
        <v>0.004120054576684137</v>
      </c>
      <c r="AW505" s="24" t="n">
        <v>0.006289856687111842</v>
      </c>
      <c r="AX505" s="24" t="n">
        <v>0.01654981049437696</v>
      </c>
    </row>
    <row r="506">
      <c r="B506" s="23" t="inlineStr">
        <is>
          <t>Slightly decrease</t>
        </is>
      </c>
      <c r="C506" s="24" t="n">
        <v>0.03042914890984123</v>
      </c>
      <c r="D506" s="24" t="n">
        <v>0.03152169119042625</v>
      </c>
      <c r="E506" s="24" t="n">
        <v>0.02904530736218808</v>
      </c>
      <c r="G506" s="24" t="n">
        <v>0.05284344925130093</v>
      </c>
      <c r="H506" s="24" t="n">
        <v>0.05339540057511924</v>
      </c>
      <c r="I506" s="24" t="n">
        <v>0.04892875328326898</v>
      </c>
      <c r="J506" s="24" t="n">
        <v>0.01237675257266254</v>
      </c>
      <c r="K506" s="24" t="n">
        <v>0.01486540060244196</v>
      </c>
      <c r="L506" s="24" t="n">
        <v>0.007115352408980172</v>
      </c>
      <c r="N506" s="24" t="n">
        <v>0.03166504916990372</v>
      </c>
      <c r="O506" s="24" t="n">
        <v>0.04002781457777418</v>
      </c>
      <c r="P506" s="24" t="n">
        <v>0.03217656950897403</v>
      </c>
      <c r="Q506" s="24" t="n">
        <v>0.02911365181942654</v>
      </c>
      <c r="R506" s="24" t="n">
        <v>0.03202349180927576</v>
      </c>
      <c r="S506" s="24" t="n">
        <v>0.03589510703814257</v>
      </c>
      <c r="T506" s="24" t="n">
        <v>0.02747158092828287</v>
      </c>
      <c r="U506" s="24" t="n">
        <v>0.03608320966229703</v>
      </c>
      <c r="V506" s="24" t="n">
        <v>0.0329507664479955</v>
      </c>
      <c r="W506" s="24" t="n">
        <v>0.005596290069404934</v>
      </c>
      <c r="Y506" s="24" t="n">
        <v>0.02566731726514439</v>
      </c>
      <c r="Z506" s="24" t="n">
        <v>0.01674430430706998</v>
      </c>
      <c r="AA506" s="24" t="n">
        <v>0.03736575055427888</v>
      </c>
      <c r="AB506" s="24" t="n">
        <v>0.04367258633668523</v>
      </c>
      <c r="AD506" s="24" t="n">
        <v>0.03707269123453968</v>
      </c>
      <c r="AE506" s="24" t="n">
        <v>0.01787049045861933</v>
      </c>
      <c r="AF506" s="24" t="n">
        <v>0.02748154892006591</v>
      </c>
      <c r="AG506" s="24" t="n">
        <v>0.0471099156325666</v>
      </c>
      <c r="AH506" s="24" t="n">
        <v>0.03533915554626589</v>
      </c>
      <c r="AI506" s="24" t="n">
        <v>0</v>
      </c>
      <c r="AJ506" s="24" t="n">
        <v>0.04048573309565984</v>
      </c>
      <c r="AL506" s="24" t="n">
        <v>0.02686755343286814</v>
      </c>
      <c r="AM506" s="24" t="n">
        <v>0.03520678887821284</v>
      </c>
      <c r="AN506" s="24" t="n">
        <v>0.02678495787102575</v>
      </c>
      <c r="AO506" s="24" t="n">
        <v>0.04355878474285607</v>
      </c>
      <c r="AP506" s="24" t="n">
        <v>0.02837513407658933</v>
      </c>
      <c r="AQ506" s="24" t="n">
        <v>0.01195788456262294</v>
      </c>
      <c r="AR506" s="24" t="n">
        <v>0.02442223014043025</v>
      </c>
      <c r="AS506" s="24" t="n">
        <v>0.05062556920548893</v>
      </c>
      <c r="AU506" s="24" t="n">
        <v>0.02585962170674791</v>
      </c>
      <c r="AV506" s="24" t="n">
        <v>0.01346103917313415</v>
      </c>
      <c r="AW506" s="24" t="n">
        <v>0.03052451856780697</v>
      </c>
      <c r="AX506" s="24" t="n">
        <v>0.06365684404558017</v>
      </c>
    </row>
    <row r="507">
      <c r="B507" s="23" t="inlineStr">
        <is>
          <t>Keep the same</t>
        </is>
      </c>
      <c r="C507" s="24" t="n">
        <v>0.1268682688728036</v>
      </c>
      <c r="D507" s="24" t="n">
        <v>0.1455506124901554</v>
      </c>
      <c r="E507" s="24" t="n">
        <v>0.1085010888222339</v>
      </c>
      <c r="G507" s="24" t="n">
        <v>0.1651456192918486</v>
      </c>
      <c r="H507" s="24" t="n">
        <v>0.1442368900217268</v>
      </c>
      <c r="I507" s="24" t="n">
        <v>0.1488342542370169</v>
      </c>
      <c r="J507" s="24" t="n">
        <v>0.1296008145341065</v>
      </c>
      <c r="K507" s="24" t="n">
        <v>0.1092593580545439</v>
      </c>
      <c r="L507" s="24" t="n">
        <v>0.07934409086857061</v>
      </c>
      <c r="N507" s="24" t="n">
        <v>0.1463107030350311</v>
      </c>
      <c r="O507" s="24" t="n">
        <v>0.1089531883823705</v>
      </c>
      <c r="P507" s="24" t="n">
        <v>0.1290846804462324</v>
      </c>
      <c r="Q507" s="24" t="n">
        <v>0.1231654799266892</v>
      </c>
      <c r="R507" s="24" t="n">
        <v>0.1493348234199703</v>
      </c>
      <c r="S507" s="24" t="n">
        <v>0.1419916240819884</v>
      </c>
      <c r="T507" s="24" t="n">
        <v>0.07811765092750325</v>
      </c>
      <c r="U507" s="24" t="n">
        <v>0.1605663599518812</v>
      </c>
      <c r="V507" s="24" t="n">
        <v>0.1024464053793274</v>
      </c>
      <c r="W507" s="24" t="n">
        <v>0.1234264278354987</v>
      </c>
      <c r="Y507" s="24" t="n">
        <v>0.121627080220496</v>
      </c>
      <c r="Z507" s="24" t="n">
        <v>0.1254735561170824</v>
      </c>
      <c r="AA507" s="24" t="n">
        <v>0.1296302162713945</v>
      </c>
      <c r="AB507" s="24" t="n">
        <v>0.1315459507469743</v>
      </c>
      <c r="AD507" s="24" t="n">
        <v>0.1324376409274006</v>
      </c>
      <c r="AE507" s="24" t="n">
        <v>0.1114036472675986</v>
      </c>
      <c r="AF507" s="24" t="n">
        <v>0.09669797575387983</v>
      </c>
      <c r="AG507" s="24" t="n">
        <v>0.1251427320594751</v>
      </c>
      <c r="AH507" s="24" t="n">
        <v>0.1820403320135977</v>
      </c>
      <c r="AI507" s="24" t="n">
        <v>0.1644615123902365</v>
      </c>
      <c r="AJ507" s="24" t="n">
        <v>0.1169682227600542</v>
      </c>
      <c r="AL507" s="24" t="n">
        <v>0.1198711078878647</v>
      </c>
      <c r="AM507" s="24" t="n">
        <v>0.1026847275753409</v>
      </c>
      <c r="AN507" s="24" t="n">
        <v>0.096363767040562</v>
      </c>
      <c r="AO507" s="24" t="n">
        <v>0.1261377217199646</v>
      </c>
      <c r="AP507" s="24" t="n">
        <v>0.1733687777304594</v>
      </c>
      <c r="AQ507" s="24" t="n">
        <v>0.1298280153814188</v>
      </c>
      <c r="AR507" s="24" t="n">
        <v>0.07717508817264547</v>
      </c>
      <c r="AS507" s="24" t="n">
        <v>0.1771887355380553</v>
      </c>
      <c r="AU507" s="24" t="n">
        <v>0.09702831803510988</v>
      </c>
      <c r="AV507" s="24" t="n">
        <v>0.1363507735068337</v>
      </c>
      <c r="AW507" s="24" t="n">
        <v>0.07887979621531055</v>
      </c>
      <c r="AX507" s="24" t="n">
        <v>0.2487740972251655</v>
      </c>
    </row>
    <row r="508">
      <c r="B508" s="23" t="inlineStr">
        <is>
          <t>Slightly increase</t>
        </is>
      </c>
      <c r="C508" s="24" t="n">
        <v>0.3791197712404979</v>
      </c>
      <c r="D508" s="24" t="n">
        <v>0.3776776138767815</v>
      </c>
      <c r="E508" s="24" t="n">
        <v>0.3808166153246387</v>
      </c>
      <c r="G508" s="24" t="n">
        <v>0.3841018797621908</v>
      </c>
      <c r="H508" s="24" t="n">
        <v>0.3459415212878692</v>
      </c>
      <c r="I508" s="24" t="n">
        <v>0.4030575362250791</v>
      </c>
      <c r="J508" s="24" t="n">
        <v>0.3873687652471749</v>
      </c>
      <c r="K508" s="24" t="n">
        <v>0.3754420742690043</v>
      </c>
      <c r="L508" s="24" t="n">
        <v>0.37919236657401</v>
      </c>
      <c r="N508" s="24" t="n">
        <v>0.3134046297411501</v>
      </c>
      <c r="O508" s="24" t="n">
        <v>0.37034631031479</v>
      </c>
      <c r="P508" s="24" t="n">
        <v>0.3996502745899339</v>
      </c>
      <c r="Q508" s="24" t="n">
        <v>0.3437124014754899</v>
      </c>
      <c r="R508" s="24" t="n">
        <v>0.3802640927792641</v>
      </c>
      <c r="S508" s="24" t="n">
        <v>0.3820137634332927</v>
      </c>
      <c r="T508" s="24" t="n">
        <v>0.4262326307913357</v>
      </c>
      <c r="U508" s="24" t="n">
        <v>0.3544697466535479</v>
      </c>
      <c r="V508" s="24" t="n">
        <v>0.4120827831539631</v>
      </c>
      <c r="W508" s="24" t="n">
        <v>0.3639159939188782</v>
      </c>
      <c r="Y508" s="24" t="n">
        <v>0.3879828942213049</v>
      </c>
      <c r="Z508" s="24" t="n">
        <v>0.3780274116804055</v>
      </c>
      <c r="AA508" s="24" t="n">
        <v>0.3737490046777064</v>
      </c>
      <c r="AB508" s="24" t="n">
        <v>0.375407742219859</v>
      </c>
      <c r="AD508" s="24" t="n">
        <v>0.3693191161556686</v>
      </c>
      <c r="AE508" s="24" t="n">
        <v>0.4051740882480208</v>
      </c>
      <c r="AF508" s="24" t="n">
        <v>0.3832482986290376</v>
      </c>
      <c r="AG508" s="24" t="n">
        <v>0.3856398819601753</v>
      </c>
      <c r="AH508" s="24" t="n">
        <v>0.3464224345065358</v>
      </c>
      <c r="AI508" s="24" t="n">
        <v>0.3105122285171728</v>
      </c>
      <c r="AJ508" s="24" t="n">
        <v>0.3729775027761539</v>
      </c>
      <c r="AL508" s="24" t="n">
        <v>0.3813879773292709</v>
      </c>
      <c r="AM508" s="24" t="n">
        <v>0.4039547921551017</v>
      </c>
      <c r="AN508" s="24" t="n">
        <v>0.3200903488355316</v>
      </c>
      <c r="AO508" s="24" t="n">
        <v>0.3880741777674791</v>
      </c>
      <c r="AP508" s="24" t="n">
        <v>0.3905619920944058</v>
      </c>
      <c r="AQ508" s="24" t="n">
        <v>0.3444466564577874</v>
      </c>
      <c r="AR508" s="24" t="n">
        <v>0.3856882120011942</v>
      </c>
      <c r="AS508" s="24" t="n">
        <v>0.3445854288854015</v>
      </c>
      <c r="AU508" s="24" t="n">
        <v>0.3869400094536875</v>
      </c>
      <c r="AV508" s="24" t="n">
        <v>0.3750570850793225</v>
      </c>
      <c r="AW508" s="24" t="n">
        <v>0.3669736019418778</v>
      </c>
      <c r="AX508" s="24" t="n">
        <v>0.4011741240299724</v>
      </c>
    </row>
    <row r="509">
      <c r="B509" s="23" t="inlineStr">
        <is>
          <t>Significantly increase</t>
        </is>
      </c>
      <c r="C509" s="24" t="n">
        <v>0.3962345443265776</v>
      </c>
      <c r="D509" s="24" t="n">
        <v>0.3716390679021785</v>
      </c>
      <c r="E509" s="24" t="n">
        <v>0.4206116593160027</v>
      </c>
      <c r="G509" s="24" t="n">
        <v>0.328041994024194</v>
      </c>
      <c r="H509" s="24" t="n">
        <v>0.4134449807802112</v>
      </c>
      <c r="I509" s="24" t="n">
        <v>0.3303933269394468</v>
      </c>
      <c r="J509" s="24" t="n">
        <v>0.3720902797269302</v>
      </c>
      <c r="K509" s="24" t="n">
        <v>0.4230429811276858</v>
      </c>
      <c r="L509" s="24" t="n">
        <v>0.4820995848217813</v>
      </c>
      <c r="N509" s="24" t="n">
        <v>0.4383149636467735</v>
      </c>
      <c r="O509" s="24" t="n">
        <v>0.3888377731681899</v>
      </c>
      <c r="P509" s="24" t="n">
        <v>0.3996493238025234</v>
      </c>
      <c r="Q509" s="24" t="n">
        <v>0.4535363330970372</v>
      </c>
      <c r="R509" s="24" t="n">
        <v>0.3865398209567646</v>
      </c>
      <c r="S509" s="24" t="n">
        <v>0.363566091914572</v>
      </c>
      <c r="T509" s="24" t="n">
        <v>0.3999531623247022</v>
      </c>
      <c r="U509" s="24" t="n">
        <v>0.3789604023767668</v>
      </c>
      <c r="V509" s="24" t="n">
        <v>0.3696797943741619</v>
      </c>
      <c r="W509" s="24" t="n">
        <v>0.4259602463442834</v>
      </c>
      <c r="Y509" s="24" t="n">
        <v>0.4140806380752686</v>
      </c>
      <c r="Z509" s="24" t="n">
        <v>0.4046136698405217</v>
      </c>
      <c r="AA509" s="24" t="n">
        <v>0.3999373160451879</v>
      </c>
      <c r="AB509" s="24" t="n">
        <v>0.3650047916821405</v>
      </c>
      <c r="AD509" s="24" t="n">
        <v>0.4135082801341712</v>
      </c>
      <c r="AE509" s="24" t="n">
        <v>0.4171111741237455</v>
      </c>
      <c r="AF509" s="24" t="n">
        <v>0.4214290813324568</v>
      </c>
      <c r="AG509" s="24" t="n">
        <v>0.3693487402782429</v>
      </c>
      <c r="AH509" s="24" t="n">
        <v>0.3768073527077966</v>
      </c>
      <c r="AI509" s="24" t="n">
        <v>0.2841308163308224</v>
      </c>
      <c r="AJ509" s="24" t="n">
        <v>0.3719128495301776</v>
      </c>
      <c r="AL509" s="24" t="n">
        <v>0.4333847230506895</v>
      </c>
      <c r="AM509" s="24" t="n">
        <v>0.3984774086848119</v>
      </c>
      <c r="AN509" s="24" t="n">
        <v>0.5053270985779555</v>
      </c>
      <c r="AO509" s="24" t="n">
        <v>0.3751997287017521</v>
      </c>
      <c r="AP509" s="24" t="n">
        <v>0.3655747579358231</v>
      </c>
      <c r="AQ509" s="24" t="n">
        <v>0.3596949053752285</v>
      </c>
      <c r="AR509" s="24" t="n">
        <v>0.3847466354497893</v>
      </c>
      <c r="AS509" s="24" t="n">
        <v>0.3357022747230585</v>
      </c>
      <c r="AU509" s="24" t="n">
        <v>0.421768025528109</v>
      </c>
      <c r="AV509" s="24" t="n">
        <v>0.3979120077833982</v>
      </c>
      <c r="AW509" s="24" t="n">
        <v>0.4781372427318004</v>
      </c>
      <c r="AX509" s="24" t="n">
        <v>0.1909938829697021</v>
      </c>
    </row>
    <row r="510">
      <c r="B510" s="23" t="inlineStr">
        <is>
          <t>Don’t know</t>
        </is>
      </c>
      <c r="C510" s="24" t="n">
        <v>0.05978810458895865</v>
      </c>
      <c r="D510" s="24" t="n">
        <v>0.06346334668884519</v>
      </c>
      <c r="E510" s="24" t="n">
        <v>0.05597361281241194</v>
      </c>
      <c r="G510" s="24" t="n">
        <v>0.05044263028162548</v>
      </c>
      <c r="H510" s="24" t="n">
        <v>0.03704906342002917</v>
      </c>
      <c r="I510" s="24" t="n">
        <v>0.06519503532088501</v>
      </c>
      <c r="J510" s="24" t="n">
        <v>0.08241354610216507</v>
      </c>
      <c r="K510" s="24" t="n">
        <v>0.07384596364919593</v>
      </c>
      <c r="L510" s="24" t="n">
        <v>0.05224860532665779</v>
      </c>
      <c r="N510" s="24" t="n">
        <v>0.05880282826446587</v>
      </c>
      <c r="O510" s="24" t="n">
        <v>0.05952498362937703</v>
      </c>
      <c r="P510" s="24" t="n">
        <v>0.03063464432964311</v>
      </c>
      <c r="Q510" s="24" t="n">
        <v>0.0504721336813571</v>
      </c>
      <c r="R510" s="24" t="n">
        <v>0.05183777103472526</v>
      </c>
      <c r="S510" s="24" t="n">
        <v>0.06542088457475623</v>
      </c>
      <c r="T510" s="24" t="n">
        <v>0.06375885635949564</v>
      </c>
      <c r="U510" s="24" t="n">
        <v>0.06231763505166873</v>
      </c>
      <c r="V510" s="24" t="n">
        <v>0.07584478259436177</v>
      </c>
      <c r="W510" s="24" t="n">
        <v>0.07558703891274242</v>
      </c>
      <c r="Y510" s="24" t="n">
        <v>0.04705594309576748</v>
      </c>
      <c r="Z510" s="24" t="n">
        <v>0.0693784502082509</v>
      </c>
      <c r="AA510" s="24" t="n">
        <v>0.0465253651890605</v>
      </c>
      <c r="AB510" s="24" t="n">
        <v>0.07525527092069009</v>
      </c>
      <c r="AD510" s="24" t="n">
        <v>0.04408215678382947</v>
      </c>
      <c r="AE510" s="24" t="n">
        <v>0.04179581844816231</v>
      </c>
      <c r="AF510" s="24" t="n">
        <v>0.07114309536455997</v>
      </c>
      <c r="AG510" s="24" t="n">
        <v>0.0452097226240085</v>
      </c>
      <c r="AH510" s="24" t="n">
        <v>0.05517717353772325</v>
      </c>
      <c r="AI510" s="24" t="n">
        <v>0.2136077589882201</v>
      </c>
      <c r="AJ510" s="24" t="n">
        <v>0.08770634924345726</v>
      </c>
      <c r="AL510" s="24" t="n">
        <v>0.03848863829930652</v>
      </c>
      <c r="AM510" s="24" t="n">
        <v>0.04971372167574919</v>
      </c>
      <c r="AN510" s="24" t="n">
        <v>0.04598140793448403</v>
      </c>
      <c r="AO510" s="24" t="n">
        <v>0.04689262772077058</v>
      </c>
      <c r="AP510" s="24" t="n">
        <v>0.03942657778420509</v>
      </c>
      <c r="AQ510" s="24" t="n">
        <v>0.140338433668232</v>
      </c>
      <c r="AR510" s="24" t="n">
        <v>0.1152830169176792</v>
      </c>
      <c r="AS510" s="24" t="n">
        <v>0.09189799164799564</v>
      </c>
      <c r="AU510" s="24" t="n">
        <v>0.06142876742100423</v>
      </c>
      <c r="AV510" s="24" t="n">
        <v>0.07309903988062709</v>
      </c>
      <c r="AW510" s="24" t="n">
        <v>0.03919498385609246</v>
      </c>
      <c r="AX510" s="24" t="n">
        <v>0.07885124123520289</v>
      </c>
    </row>
    <row r="512">
      <c r="B512" s="20" t="inlineStr">
        <is>
          <t>Which of the following do you think should be the main goals of rehabilitation while someone is in prison? Select up to 3</t>
        </is>
      </c>
    </row>
    <row r="513">
      <c r="B513" s="21" t="inlineStr">
        <is>
          <t>BASE: All Respondents</t>
        </is>
      </c>
    </row>
    <row r="514">
      <c r="B514" s="16" t="inlineStr">
        <is>
          <t>Unweighted</t>
        </is>
      </c>
      <c r="C514" s="22" t="n">
        <v>1999</v>
      </c>
      <c r="D514" s="22" t="n">
        <v>936</v>
      </c>
      <c r="E514" s="22" t="n">
        <v>1056</v>
      </c>
      <c r="G514" s="22" t="n">
        <v>282</v>
      </c>
      <c r="H514" s="22" t="n">
        <v>355</v>
      </c>
      <c r="I514" s="22" t="n">
        <v>333</v>
      </c>
      <c r="J514" s="22" t="n">
        <v>313</v>
      </c>
      <c r="K514" s="22" t="n">
        <v>283</v>
      </c>
      <c r="L514" s="22" t="n">
        <v>433</v>
      </c>
      <c r="N514" s="22" t="n">
        <v>103</v>
      </c>
      <c r="O514" s="22" t="n">
        <v>103</v>
      </c>
      <c r="P514" s="22" t="n">
        <v>259</v>
      </c>
      <c r="Q514" s="22" t="n">
        <v>192</v>
      </c>
      <c r="R514" s="22" t="n">
        <v>162</v>
      </c>
      <c r="S514" s="22" t="n">
        <v>220</v>
      </c>
      <c r="T514" s="22" t="n">
        <v>220</v>
      </c>
      <c r="U514" s="22" t="n">
        <v>302</v>
      </c>
      <c r="V514" s="22" t="n">
        <v>270</v>
      </c>
      <c r="W514" s="22" t="n">
        <v>168</v>
      </c>
      <c r="Y514" s="22" t="n">
        <v>568</v>
      </c>
      <c r="Z514" s="22" t="n">
        <v>481</v>
      </c>
      <c r="AA514" s="22" t="n">
        <v>459</v>
      </c>
      <c r="AB514" s="22" t="n">
        <v>474</v>
      </c>
      <c r="AD514" s="22" t="n">
        <v>355</v>
      </c>
      <c r="AE514" s="22" t="n">
        <v>640</v>
      </c>
      <c r="AF514" s="22" t="n">
        <v>155</v>
      </c>
      <c r="AG514" s="22" t="n">
        <v>118</v>
      </c>
      <c r="AH514" s="22" t="n">
        <v>274</v>
      </c>
      <c r="AI514" s="22" t="n">
        <v>42</v>
      </c>
      <c r="AJ514" s="22" t="n">
        <v>415</v>
      </c>
      <c r="AL514" s="22" t="n">
        <v>299</v>
      </c>
      <c r="AM514" s="22" t="n">
        <v>422</v>
      </c>
      <c r="AN514" s="22" t="n">
        <v>182</v>
      </c>
      <c r="AO514" s="22" t="n">
        <v>220</v>
      </c>
      <c r="AP514" s="22" t="n">
        <v>458</v>
      </c>
      <c r="AQ514" s="22" t="n">
        <v>159</v>
      </c>
      <c r="AR514" s="22" t="n">
        <v>174</v>
      </c>
      <c r="AS514" s="22" t="n">
        <v>85</v>
      </c>
      <c r="AU514" s="22" t="n">
        <v>423</v>
      </c>
      <c r="AV514" s="22" t="n">
        <v>543</v>
      </c>
      <c r="AW514" s="22" t="n">
        <v>701</v>
      </c>
      <c r="AX514" s="22" t="n">
        <v>332</v>
      </c>
    </row>
    <row r="515">
      <c r="B515" s="18" t="inlineStr">
        <is>
          <t>Weighted</t>
        </is>
      </c>
      <c r="C515" s="22" t="n">
        <v>1999</v>
      </c>
      <c r="D515" s="22" t="n">
        <v>987</v>
      </c>
      <c r="E515" s="22" t="n">
        <v>1009</v>
      </c>
      <c r="G515" s="22" t="n">
        <v>277</v>
      </c>
      <c r="H515" s="22" t="n">
        <v>341</v>
      </c>
      <c r="I515" s="22" t="n">
        <v>340</v>
      </c>
      <c r="J515" s="22" t="n">
        <v>341</v>
      </c>
      <c r="K515" s="22" t="n">
        <v>282</v>
      </c>
      <c r="L515" s="22" t="n">
        <v>420</v>
      </c>
      <c r="N515" s="22" t="n">
        <v>114</v>
      </c>
      <c r="O515" s="22" t="n">
        <v>91</v>
      </c>
      <c r="P515" s="22" t="n">
        <v>250</v>
      </c>
      <c r="Q515" s="22" t="n">
        <v>182</v>
      </c>
      <c r="R515" s="22" t="n">
        <v>159</v>
      </c>
      <c r="S515" s="22" t="n">
        <v>205</v>
      </c>
      <c r="T515" s="22" t="n">
        <v>205</v>
      </c>
      <c r="U515" s="22" t="n">
        <v>317</v>
      </c>
      <c r="V515" s="22" t="n">
        <v>295</v>
      </c>
      <c r="W515" s="22" t="n">
        <v>182</v>
      </c>
      <c r="Y515" s="22" t="n">
        <v>540</v>
      </c>
      <c r="Z515" s="22" t="n">
        <v>519</v>
      </c>
      <c r="AA515" s="22" t="n">
        <v>440</v>
      </c>
      <c r="AB515" s="22" t="n">
        <v>500</v>
      </c>
      <c r="AD515" s="22" t="n">
        <v>350</v>
      </c>
      <c r="AE515" s="22" t="n">
        <v>639</v>
      </c>
      <c r="AF515" s="22" t="n">
        <v>159</v>
      </c>
      <c r="AG515" s="22" t="n">
        <v>114</v>
      </c>
      <c r="AH515" s="22" t="n">
        <v>280</v>
      </c>
      <c r="AI515" s="22" t="n">
        <v>42</v>
      </c>
      <c r="AJ515" s="22" t="n">
        <v>416</v>
      </c>
      <c r="AL515" s="22" t="n">
        <v>296</v>
      </c>
      <c r="AM515" s="22" t="n">
        <v>417</v>
      </c>
      <c r="AN515" s="22" t="n">
        <v>184</v>
      </c>
      <c r="AO515" s="22" t="n">
        <v>215</v>
      </c>
      <c r="AP515" s="22" t="n">
        <v>465</v>
      </c>
      <c r="AQ515" s="22" t="n">
        <v>157</v>
      </c>
      <c r="AR515" s="22" t="n">
        <v>175</v>
      </c>
      <c r="AS515" s="22" t="n">
        <v>90</v>
      </c>
      <c r="AU515" s="22" t="n">
        <v>421</v>
      </c>
      <c r="AV515" s="22" t="n">
        <v>546</v>
      </c>
      <c r="AW515" s="22" t="n">
        <v>697</v>
      </c>
      <c r="AX515" s="22" t="n">
        <v>335</v>
      </c>
    </row>
    <row r="516">
      <c r="B516" s="23" t="inlineStr">
        <is>
          <t>Reducing the chance that they reoffend after release</t>
        </is>
      </c>
      <c r="C516" s="24" t="n">
        <v>0.5241329362349127</v>
      </c>
      <c r="D516" s="24" t="n">
        <v>0.5182777776551155</v>
      </c>
      <c r="E516" s="24" t="n">
        <v>0.5293109758223249</v>
      </c>
      <c r="G516" s="24" t="n">
        <v>0.4709171679186215</v>
      </c>
      <c r="H516" s="24" t="n">
        <v>0.4537105282266176</v>
      </c>
      <c r="I516" s="24" t="n">
        <v>0.5093030723611047</v>
      </c>
      <c r="J516" s="24" t="n">
        <v>0.5372313603645505</v>
      </c>
      <c r="K516" s="24" t="n">
        <v>0.5864558594208229</v>
      </c>
      <c r="L516" s="24" t="n">
        <v>0.5759693397086959</v>
      </c>
      <c r="N516" s="24" t="n">
        <v>0.5152875176721624</v>
      </c>
      <c r="O516" s="24" t="n">
        <v>0.4679627895522416</v>
      </c>
      <c r="P516" s="24" t="n">
        <v>0.5156732231276592</v>
      </c>
      <c r="Q516" s="24" t="n">
        <v>0.5732855973107722</v>
      </c>
      <c r="R516" s="24" t="n">
        <v>0.4917572142036306</v>
      </c>
      <c r="S516" s="24" t="n">
        <v>0.575815241757838</v>
      </c>
      <c r="T516" s="24" t="n">
        <v>0.5762935890871889</v>
      </c>
      <c r="U516" s="24" t="n">
        <v>0.4786056961463006</v>
      </c>
      <c r="V516" s="24" t="n">
        <v>0.5373182563442828</v>
      </c>
      <c r="W516" s="24" t="n">
        <v>0.489693220912823</v>
      </c>
      <c r="Y516" s="24" t="n">
        <v>0.5567542483653338</v>
      </c>
      <c r="Z516" s="24" t="n">
        <v>0.5226994625197229</v>
      </c>
      <c r="AA516" s="24" t="n">
        <v>0.5103564874288913</v>
      </c>
      <c r="AB516" s="24" t="n">
        <v>0.5025131397997239</v>
      </c>
      <c r="AD516" s="24" t="n">
        <v>0.5023954079339062</v>
      </c>
      <c r="AE516" s="24" t="n">
        <v>0.574958241078547</v>
      </c>
      <c r="AF516" s="24" t="n">
        <v>0.5536641771891727</v>
      </c>
      <c r="AG516" s="24" t="n">
        <v>0.404824149083333</v>
      </c>
      <c r="AH516" s="24" t="n">
        <v>0.4822492894225098</v>
      </c>
      <c r="AI516" s="24" t="n">
        <v>0.3569850578786319</v>
      </c>
      <c r="AJ516" s="24" t="n">
        <v>0.5310771959543782</v>
      </c>
      <c r="AL516" s="24" t="n">
        <v>0.4815751023121821</v>
      </c>
      <c r="AM516" s="24" t="n">
        <v>0.5448349221878565</v>
      </c>
      <c r="AN516" s="24" t="n">
        <v>0.5745675235153306</v>
      </c>
      <c r="AO516" s="24" t="n">
        <v>0.4822701856314857</v>
      </c>
      <c r="AP516" s="24" t="n">
        <v>0.5490749942625732</v>
      </c>
      <c r="AQ516" s="24" t="n">
        <v>0.4992285266683602</v>
      </c>
      <c r="AR516" s="24" t="n">
        <v>0.4873755700293528</v>
      </c>
      <c r="AS516" s="24" t="n">
        <v>0.5510475451926955</v>
      </c>
      <c r="AU516" s="24" t="n">
        <v>0.4952585780118905</v>
      </c>
      <c r="AV516" s="24" t="n">
        <v>0.6079110533199565</v>
      </c>
      <c r="AW516" s="24" t="n">
        <v>0.5157175632849335</v>
      </c>
      <c r="AX516" s="24" t="n">
        <v>0.4413180696239479</v>
      </c>
    </row>
    <row r="517">
      <c r="B517" s="23" t="inlineStr">
        <is>
          <t>Treating drug and alcohol addiction</t>
        </is>
      </c>
      <c r="C517" s="24" t="n">
        <v>0.5090773508194868</v>
      </c>
      <c r="D517" s="24" t="n">
        <v>0.4577715056363316</v>
      </c>
      <c r="E517" s="24" t="n">
        <v>0.5591140797122699</v>
      </c>
      <c r="G517" s="24" t="n">
        <v>0.4289533514209212</v>
      </c>
      <c r="H517" s="24" t="n">
        <v>0.4655041328260764</v>
      </c>
      <c r="I517" s="24" t="n">
        <v>0.4548030314526353</v>
      </c>
      <c r="J517" s="24" t="n">
        <v>0.557876624515987</v>
      </c>
      <c r="K517" s="24" t="n">
        <v>0.5477496838018094</v>
      </c>
      <c r="L517" s="24" t="n">
        <v>0.5756722439184279</v>
      </c>
      <c r="N517" s="24" t="n">
        <v>0.5603838877057495</v>
      </c>
      <c r="O517" s="24" t="n">
        <v>0.5478561137667818</v>
      </c>
      <c r="P517" s="24" t="n">
        <v>0.4730077627485926</v>
      </c>
      <c r="Q517" s="24" t="n">
        <v>0.5635935251081102</v>
      </c>
      <c r="R517" s="24" t="n">
        <v>0.507096275080326</v>
      </c>
      <c r="S517" s="24" t="n">
        <v>0.4992298796914844</v>
      </c>
      <c r="T517" s="24" t="n">
        <v>0.5361562904130842</v>
      </c>
      <c r="U517" s="24" t="n">
        <v>0.4346280977249721</v>
      </c>
      <c r="V517" s="24" t="n">
        <v>0.520356316791025</v>
      </c>
      <c r="W517" s="24" t="n">
        <v>0.5465414807665273</v>
      </c>
      <c r="Y517" s="24" t="n">
        <v>0.5072636341567009</v>
      </c>
      <c r="Z517" s="24" t="n">
        <v>0.4614749513055772</v>
      </c>
      <c r="AA517" s="24" t="n">
        <v>0.5539404173493282</v>
      </c>
      <c r="AB517" s="24" t="n">
        <v>0.5209679569644734</v>
      </c>
      <c r="AD517" s="24" t="n">
        <v>0.5042994713616642</v>
      </c>
      <c r="AE517" s="24" t="n">
        <v>0.4944380862669577</v>
      </c>
      <c r="AF517" s="24" t="n">
        <v>0.5396440472825291</v>
      </c>
      <c r="AG517" s="24" t="n">
        <v>0.5462028014869482</v>
      </c>
      <c r="AH517" s="24" t="n">
        <v>0.5477992070891399</v>
      </c>
      <c r="AI517" s="24" t="n">
        <v>0.323890718620256</v>
      </c>
      <c r="AJ517" s="24" t="n">
        <v>0.5065828178847666</v>
      </c>
      <c r="AL517" s="24" t="n">
        <v>0.5055566231198938</v>
      </c>
      <c r="AM517" s="24" t="n">
        <v>0.4662072562179322</v>
      </c>
      <c r="AN517" s="24" t="n">
        <v>0.5629520341034656</v>
      </c>
      <c r="AO517" s="24" t="n">
        <v>0.4827338938850946</v>
      </c>
      <c r="AP517" s="24" t="n">
        <v>0.5394291421124396</v>
      </c>
      <c r="AQ517" s="24" t="n">
        <v>0.4808729860826049</v>
      </c>
      <c r="AR517" s="24" t="n">
        <v>0.5483453169919112</v>
      </c>
      <c r="AS517" s="24" t="n">
        <v>0.488164496349737</v>
      </c>
      <c r="AU517" s="24" t="n">
        <v>0.519373281792356</v>
      </c>
      <c r="AV517" s="24" t="n">
        <v>0.5496645681005466</v>
      </c>
      <c r="AW517" s="24" t="n">
        <v>0.5026658156932248</v>
      </c>
      <c r="AX517" s="24" t="n">
        <v>0.4432587562493438</v>
      </c>
    </row>
    <row r="518">
      <c r="B518" s="23" t="inlineStr">
        <is>
          <t>Teaching people skills that could help them find work after release</t>
        </is>
      </c>
      <c r="C518" s="24" t="n">
        <v>0.4529941823898492</v>
      </c>
      <c r="D518" s="24" t="n">
        <v>0.4729414466882293</v>
      </c>
      <c r="E518" s="24" t="n">
        <v>0.4339391469662911</v>
      </c>
      <c r="G518" s="24" t="n">
        <v>0.3867703306667499</v>
      </c>
      <c r="H518" s="24" t="n">
        <v>0.4089003685088362</v>
      </c>
      <c r="I518" s="24" t="n">
        <v>0.4189885347641981</v>
      </c>
      <c r="J518" s="24" t="n">
        <v>0.4486840514330011</v>
      </c>
      <c r="K518" s="24" t="n">
        <v>0.4388122203641466</v>
      </c>
      <c r="L518" s="24" t="n">
        <v>0.5730306500050247</v>
      </c>
      <c r="N518" s="24" t="n">
        <v>0.4274366610710284</v>
      </c>
      <c r="O518" s="24" t="n">
        <v>0.4470868853581196</v>
      </c>
      <c r="P518" s="24" t="n">
        <v>0.4591642295351157</v>
      </c>
      <c r="Q518" s="24" t="n">
        <v>0.4723471107884851</v>
      </c>
      <c r="R518" s="24" t="n">
        <v>0.4603581072823448</v>
      </c>
      <c r="S518" s="24" t="n">
        <v>0.4388329374656836</v>
      </c>
      <c r="T518" s="24" t="n">
        <v>0.4456866797304145</v>
      </c>
      <c r="U518" s="24" t="n">
        <v>0.4499874309409453</v>
      </c>
      <c r="V518" s="24" t="n">
        <v>0.4785713719825899</v>
      </c>
      <c r="W518" s="24" t="n">
        <v>0.425473538094217</v>
      </c>
      <c r="Y518" s="24" t="n">
        <v>0.4517386452311967</v>
      </c>
      <c r="Z518" s="24" t="n">
        <v>0.4785851644101825</v>
      </c>
      <c r="AA518" s="24" t="n">
        <v>0.4555975999355257</v>
      </c>
      <c r="AB518" s="24" t="n">
        <v>0.4254957157438932</v>
      </c>
      <c r="AD518" s="24" t="n">
        <v>0.5064438194538298</v>
      </c>
      <c r="AE518" s="24" t="n">
        <v>0.4478863578863733</v>
      </c>
      <c r="AF518" s="24" t="n">
        <v>0.53176596907357</v>
      </c>
      <c r="AG518" s="24" t="n">
        <v>0.4859197401004039</v>
      </c>
      <c r="AH518" s="24" t="n">
        <v>0.4091610484379249</v>
      </c>
      <c r="AI518" s="24" t="n">
        <v>0.3874270710175955</v>
      </c>
      <c r="AJ518" s="24" t="n">
        <v>0.4129507804888625</v>
      </c>
      <c r="AL518" s="24" t="n">
        <v>0.4924262020188723</v>
      </c>
      <c r="AM518" s="24" t="n">
        <v>0.4672234944435093</v>
      </c>
      <c r="AN518" s="24" t="n">
        <v>0.4831670084057542</v>
      </c>
      <c r="AO518" s="24" t="n">
        <v>0.4463484672603758</v>
      </c>
      <c r="AP518" s="24" t="n">
        <v>0.4240047765389581</v>
      </c>
      <c r="AQ518" s="24" t="n">
        <v>0.4080982550261211</v>
      </c>
      <c r="AR518" s="24" t="n">
        <v>0.4845150440771641</v>
      </c>
      <c r="AS518" s="24" t="n">
        <v>0.3786398368120406</v>
      </c>
      <c r="AU518" s="24" t="n">
        <v>0.4789909732231903</v>
      </c>
      <c r="AV518" s="24" t="n">
        <v>0.4473608068230482</v>
      </c>
      <c r="AW518" s="24" t="n">
        <v>0.4767305534156313</v>
      </c>
      <c r="AX518" s="24" t="n">
        <v>0.3800960054271105</v>
      </c>
    </row>
    <row r="519">
      <c r="B519" s="23" t="inlineStr">
        <is>
          <t>Providing education and training (e.g. education programmes, employment skills vocational training)</t>
        </is>
      </c>
      <c r="C519" s="24" t="n">
        <v>0.4371532959590744</v>
      </c>
      <c r="D519" s="24" t="n">
        <v>0.4347296400348966</v>
      </c>
      <c r="E519" s="24" t="n">
        <v>0.4399439141324263</v>
      </c>
      <c r="G519" s="24" t="n">
        <v>0.4481170491938545</v>
      </c>
      <c r="H519" s="24" t="n">
        <v>0.4670900088392475</v>
      </c>
      <c r="I519" s="24" t="n">
        <v>0.4025082027872279</v>
      </c>
      <c r="J519" s="24" t="n">
        <v>0.4322069092505284</v>
      </c>
      <c r="K519" s="24" t="n">
        <v>0.434067838999966</v>
      </c>
      <c r="L519" s="24" t="n">
        <v>0.4397311090071791</v>
      </c>
      <c r="N519" s="24" t="n">
        <v>0.4303442954319712</v>
      </c>
      <c r="O519" s="24" t="n">
        <v>0.4456971271784649</v>
      </c>
      <c r="P519" s="24" t="n">
        <v>0.4473680894681021</v>
      </c>
      <c r="Q519" s="24" t="n">
        <v>0.3785269052704089</v>
      </c>
      <c r="R519" s="24" t="n">
        <v>0.3795069611375264</v>
      </c>
      <c r="S519" s="24" t="n">
        <v>0.3980543828229909</v>
      </c>
      <c r="T519" s="24" t="n">
        <v>0.4405240550079277</v>
      </c>
      <c r="U519" s="24" t="n">
        <v>0.4650347871124837</v>
      </c>
      <c r="V519" s="24" t="n">
        <v>0.4763764361747483</v>
      </c>
      <c r="W519" s="24" t="n">
        <v>0.4599968386592402</v>
      </c>
      <c r="Y519" s="24" t="n">
        <v>0.4674634564926897</v>
      </c>
      <c r="Z519" s="24" t="n">
        <v>0.4624306419608972</v>
      </c>
      <c r="AA519" s="24" t="n">
        <v>0.4251577503754711</v>
      </c>
      <c r="AB519" s="24" t="n">
        <v>0.388736517546449</v>
      </c>
      <c r="AD519" s="24" t="n">
        <v>0.3971959623727697</v>
      </c>
      <c r="AE519" s="24" t="n">
        <v>0.4661015323538539</v>
      </c>
      <c r="AF519" s="24" t="n">
        <v>0.47708511451562</v>
      </c>
      <c r="AG519" s="24" t="n">
        <v>0.4465075372242294</v>
      </c>
      <c r="AH519" s="24" t="n">
        <v>0.3834334126979282</v>
      </c>
      <c r="AI519" s="24" t="n">
        <v>0.5113716881964684</v>
      </c>
      <c r="AJ519" s="24" t="n">
        <v>0.4370443735769139</v>
      </c>
      <c r="AL519" s="24" t="n">
        <v>0.4109802788733493</v>
      </c>
      <c r="AM519" s="24" t="n">
        <v>0.4649650798750736</v>
      </c>
      <c r="AN519" s="24" t="n">
        <v>0.4989322902881355</v>
      </c>
      <c r="AO519" s="24" t="n">
        <v>0.4553091188168997</v>
      </c>
      <c r="AP519" s="24" t="n">
        <v>0.3954195376256424</v>
      </c>
      <c r="AQ519" s="24" t="n">
        <v>0.3915457529409682</v>
      </c>
      <c r="AR519" s="24" t="n">
        <v>0.4948551060088666</v>
      </c>
      <c r="AS519" s="24" t="n">
        <v>0.4078153337574622</v>
      </c>
      <c r="AU519" s="24" t="n">
        <v>0.5293498145659032</v>
      </c>
      <c r="AV519" s="24" t="n">
        <v>0.3881984088660437</v>
      </c>
      <c r="AW519" s="24" t="n">
        <v>0.4584213894718622</v>
      </c>
      <c r="AX519" s="24" t="n">
        <v>0.3567591674375775</v>
      </c>
    </row>
    <row r="520">
      <c r="B520" s="23" t="inlineStr">
        <is>
          <t>Protecting the public by preparing people to live safely in the community</t>
        </is>
      </c>
      <c r="C520" s="24" t="n">
        <v>0.3442789935253651</v>
      </c>
      <c r="D520" s="24" t="n">
        <v>0.3497018201609923</v>
      </c>
      <c r="E520" s="24" t="n">
        <v>0.3386855696908099</v>
      </c>
      <c r="G520" s="24" t="n">
        <v>0.3684207485216645</v>
      </c>
      <c r="H520" s="24" t="n">
        <v>0.376717119488429</v>
      </c>
      <c r="I520" s="24" t="n">
        <v>0.352518892118153</v>
      </c>
      <c r="J520" s="24" t="n">
        <v>0.2966374442203892</v>
      </c>
      <c r="K520" s="24" t="n">
        <v>0.3614523683720818</v>
      </c>
      <c r="L520" s="24" t="n">
        <v>0.3224681602549447</v>
      </c>
      <c r="N520" s="24" t="n">
        <v>0.3195735257616282</v>
      </c>
      <c r="O520" s="24" t="n">
        <v>0.4011606276402191</v>
      </c>
      <c r="P520" s="24" t="n">
        <v>0.3402988641051874</v>
      </c>
      <c r="Q520" s="24" t="n">
        <v>0.3930329937846572</v>
      </c>
      <c r="R520" s="24" t="n">
        <v>0.3906365959016187</v>
      </c>
      <c r="S520" s="24" t="n">
        <v>0.3351778992962967</v>
      </c>
      <c r="T520" s="24" t="n">
        <v>0.3484482147459831</v>
      </c>
      <c r="U520" s="24" t="n">
        <v>0.354008420207399</v>
      </c>
      <c r="V520" s="24" t="n">
        <v>0.2877971423794346</v>
      </c>
      <c r="W520" s="24" t="n">
        <v>0.3278005502182262</v>
      </c>
      <c r="Y520" s="24" t="n">
        <v>0.3466207368538739</v>
      </c>
      <c r="Z520" s="24" t="n">
        <v>0.3423412980798788</v>
      </c>
      <c r="AA520" s="24" t="n">
        <v>0.3367482309304848</v>
      </c>
      <c r="AB520" s="24" t="n">
        <v>0.3503883096864848</v>
      </c>
      <c r="AD520" s="24" t="n">
        <v>0.4059163670736941</v>
      </c>
      <c r="AE520" s="24" t="n">
        <v>0.3284521354266195</v>
      </c>
      <c r="AF520" s="24" t="n">
        <v>0.2904577633638868</v>
      </c>
      <c r="AG520" s="24" t="n">
        <v>0.3251725994266277</v>
      </c>
      <c r="AH520" s="24" t="n">
        <v>0.3425098865137743</v>
      </c>
      <c r="AI520" s="24" t="n">
        <v>0.3332416832326385</v>
      </c>
      <c r="AJ520" s="24" t="n">
        <v>0.3448566983352472</v>
      </c>
      <c r="AL520" s="24" t="n">
        <v>0.3840347771258263</v>
      </c>
      <c r="AM520" s="24" t="n">
        <v>0.3047080753762493</v>
      </c>
      <c r="AN520" s="24" t="n">
        <v>0.3176205459194003</v>
      </c>
      <c r="AO520" s="24" t="n">
        <v>0.3675085437892036</v>
      </c>
      <c r="AP520" s="24" t="n">
        <v>0.3879255883651143</v>
      </c>
      <c r="AQ520" s="24" t="n">
        <v>0.3932763532151707</v>
      </c>
      <c r="AR520" s="24" t="n">
        <v>0.2106747999924127</v>
      </c>
      <c r="AS520" s="24" t="n">
        <v>0.3449657005077271</v>
      </c>
      <c r="AU520" s="24" t="n">
        <v>0.2684993596582425</v>
      </c>
      <c r="AV520" s="24" t="n">
        <v>0.4330065393816703</v>
      </c>
      <c r="AW520" s="24" t="n">
        <v>0.3296352993926936</v>
      </c>
      <c r="AX520" s="24" t="n">
        <v>0.3253637347501561</v>
      </c>
    </row>
    <row r="521">
      <c r="B521" s="23" t="inlineStr">
        <is>
          <t>Supporting people to improve their mental health</t>
        </is>
      </c>
      <c r="C521" s="24" t="n">
        <v>0.2638648143349202</v>
      </c>
      <c r="D521" s="24" t="n">
        <v>0.2649584260362297</v>
      </c>
      <c r="E521" s="24" t="n">
        <v>0.2627863928852067</v>
      </c>
      <c r="G521" s="24" t="n">
        <v>0.2988404087798404</v>
      </c>
      <c r="H521" s="24" t="n">
        <v>0.361080058266754</v>
      </c>
      <c r="I521" s="24" t="n">
        <v>0.3240856840036067</v>
      </c>
      <c r="J521" s="24" t="n">
        <v>0.2912152826480119</v>
      </c>
      <c r="K521" s="24" t="n">
        <v>0.1979413540829647</v>
      </c>
      <c r="L521" s="24" t="n">
        <v>0.1351264893779294</v>
      </c>
      <c r="N521" s="24" t="n">
        <v>0.2748640627259601</v>
      </c>
      <c r="O521" s="24" t="n">
        <v>0.2629422973647548</v>
      </c>
      <c r="P521" s="24" t="n">
        <v>0.3109537294987711</v>
      </c>
      <c r="Q521" s="24" t="n">
        <v>0.2043846091528794</v>
      </c>
      <c r="R521" s="24" t="n">
        <v>0.273258740730472</v>
      </c>
      <c r="S521" s="24" t="n">
        <v>0.308739860119669</v>
      </c>
      <c r="T521" s="24" t="n">
        <v>0.2441115072868769</v>
      </c>
      <c r="U521" s="24" t="n">
        <v>0.2733182206887861</v>
      </c>
      <c r="V521" s="24" t="n">
        <v>0.2141653784414983</v>
      </c>
      <c r="W521" s="24" t="n">
        <v>0.2799800530376289</v>
      </c>
      <c r="Y521" s="24" t="n">
        <v>0.2439024875392743</v>
      </c>
      <c r="Z521" s="24" t="n">
        <v>0.2362431169153054</v>
      </c>
      <c r="AA521" s="24" t="n">
        <v>0.2547675939883748</v>
      </c>
      <c r="AB521" s="24" t="n">
        <v>0.3221010031007379</v>
      </c>
      <c r="AD521" s="24" t="n">
        <v>0.2348791702711202</v>
      </c>
      <c r="AE521" s="24" t="n">
        <v>0.276292791077111</v>
      </c>
      <c r="AF521" s="24" t="n">
        <v>0.1949569960121033</v>
      </c>
      <c r="AG521" s="24" t="n">
        <v>0.2656640999052158</v>
      </c>
      <c r="AH521" s="24" t="n">
        <v>0.2669139387275895</v>
      </c>
      <c r="AI521" s="24" t="n">
        <v>0.3146997782342855</v>
      </c>
      <c r="AJ521" s="24" t="n">
        <v>0.2877269876577438</v>
      </c>
      <c r="AL521" s="24" t="n">
        <v>0.2459561202915158</v>
      </c>
      <c r="AM521" s="24" t="n">
        <v>0.3088239314828853</v>
      </c>
      <c r="AN521" s="24" t="n">
        <v>0.2096407287250648</v>
      </c>
      <c r="AO521" s="24" t="n">
        <v>0.3265232282765275</v>
      </c>
      <c r="AP521" s="24" t="n">
        <v>0.2397579449642888</v>
      </c>
      <c r="AQ521" s="24" t="n">
        <v>0.3087159866469997</v>
      </c>
      <c r="AR521" s="24" t="n">
        <v>0.1844466098146942</v>
      </c>
      <c r="AS521" s="24" t="n">
        <v>0.2764715954353721</v>
      </c>
      <c r="AU521" s="24" t="n">
        <v>0.278415950456896</v>
      </c>
      <c r="AV521" s="24" t="n">
        <v>0.1744016152149033</v>
      </c>
      <c r="AW521" s="24" t="n">
        <v>0.2983380373792354</v>
      </c>
      <c r="AX521" s="24" t="n">
        <v>0.3197671553213154</v>
      </c>
    </row>
    <row r="522">
      <c r="B522" s="23" t="inlineStr">
        <is>
          <t>Helping people maintain positive family or social relationships</t>
        </is>
      </c>
      <c r="C522" s="24" t="n">
        <v>0.2185635890214416</v>
      </c>
      <c r="D522" s="24" t="n">
        <v>0.2296173901302863</v>
      </c>
      <c r="E522" s="24" t="n">
        <v>0.2079340859594291</v>
      </c>
      <c r="G522" s="24" t="n">
        <v>0.2777033421035476</v>
      </c>
      <c r="H522" s="24" t="n">
        <v>0.2963716071176646</v>
      </c>
      <c r="I522" s="24" t="n">
        <v>0.2674325062729719</v>
      </c>
      <c r="J522" s="24" t="n">
        <v>0.1729944291838196</v>
      </c>
      <c r="K522" s="24" t="n">
        <v>0.1529882868285617</v>
      </c>
      <c r="L522" s="24" t="n">
        <v>0.1578010278533437</v>
      </c>
      <c r="N522" s="24" t="n">
        <v>0.1968655505219167</v>
      </c>
      <c r="O522" s="24" t="n">
        <v>0.1937529322620871</v>
      </c>
      <c r="P522" s="24" t="n">
        <v>0.2320657669388383</v>
      </c>
      <c r="Q522" s="24" t="n">
        <v>0.1875418366339463</v>
      </c>
      <c r="R522" s="24" t="n">
        <v>0.2084179526974478</v>
      </c>
      <c r="S522" s="24" t="n">
        <v>0.2258648436931704</v>
      </c>
      <c r="T522" s="24" t="n">
        <v>0.2074363302241542</v>
      </c>
      <c r="U522" s="24" t="n">
        <v>0.2605602493118656</v>
      </c>
      <c r="V522" s="24" t="n">
        <v>0.210323784968712</v>
      </c>
      <c r="W522" s="24" t="n">
        <v>0.2103261479028284</v>
      </c>
      <c r="Y522" s="24" t="n">
        <v>0.2049030452791558</v>
      </c>
      <c r="Z522" s="24" t="n">
        <v>0.2308827903321936</v>
      </c>
      <c r="AA522" s="24" t="n">
        <v>0.2147597765475698</v>
      </c>
      <c r="AB522" s="24" t="n">
        <v>0.223877000279557</v>
      </c>
      <c r="AD522" s="24" t="n">
        <v>0.18986130697112</v>
      </c>
      <c r="AE522" s="24" t="n">
        <v>0.2391111153455464</v>
      </c>
      <c r="AF522" s="24" t="n">
        <v>0.2059156684303778</v>
      </c>
      <c r="AG522" s="24" t="n">
        <v>0.2437281426937901</v>
      </c>
      <c r="AH522" s="24" t="n">
        <v>0.2305645382510036</v>
      </c>
      <c r="AI522" s="24" t="n">
        <v>0.2923434592212155</v>
      </c>
      <c r="AJ522" s="24" t="n">
        <v>0.193443327042765</v>
      </c>
      <c r="AL522" s="24" t="n">
        <v>0.2232785622079015</v>
      </c>
      <c r="AM522" s="24" t="n">
        <v>0.2396937297593253</v>
      </c>
      <c r="AN522" s="24" t="n">
        <v>0.1671776019907078</v>
      </c>
      <c r="AO522" s="24" t="n">
        <v>0.2777035847879775</v>
      </c>
      <c r="AP522" s="24" t="n">
        <v>0.1953842864520541</v>
      </c>
      <c r="AQ522" s="24" t="n">
        <v>0.2203845662174169</v>
      </c>
      <c r="AR522" s="24" t="n">
        <v>0.232591022800367</v>
      </c>
      <c r="AS522" s="24" t="n">
        <v>0.1584944441564202</v>
      </c>
      <c r="AU522" s="24" t="n">
        <v>0.2606567664169791</v>
      </c>
      <c r="AV522" s="24" t="n">
        <v>0.1386357850682701</v>
      </c>
      <c r="AW522" s="24" t="n">
        <v>0.2327318155250289</v>
      </c>
      <c r="AX522" s="24" t="n">
        <v>0.2664989120914109</v>
      </c>
    </row>
    <row r="523">
      <c r="B523" s="23" t="inlineStr">
        <is>
          <t>Don’t know</t>
        </is>
      </c>
      <c r="C523" s="24" t="n">
        <v>0.02715969443795624</v>
      </c>
      <c r="D523" s="24" t="n">
        <v>0.02510330748260054</v>
      </c>
      <c r="E523" s="24" t="n">
        <v>0.02925283153404865</v>
      </c>
      <c r="G523" s="24" t="n">
        <v>0.04454409801646315</v>
      </c>
      <c r="H523" s="24" t="n">
        <v>0.01231279765680716</v>
      </c>
      <c r="I523" s="24" t="n">
        <v>0.02458189619538971</v>
      </c>
      <c r="J523" s="24" t="n">
        <v>0.02034586811978369</v>
      </c>
      <c r="K523" s="24" t="n">
        <v>0.03911533469137082</v>
      </c>
      <c r="L523" s="24" t="n">
        <v>0.02735307681998733</v>
      </c>
      <c r="N523" s="24" t="n">
        <v>0.037010030597937</v>
      </c>
      <c r="O523" s="24" t="n">
        <v>0.03218418265429819</v>
      </c>
      <c r="P523" s="24" t="n">
        <v>0.007208321675971048</v>
      </c>
      <c r="Q523" s="24" t="n">
        <v>0.01973207241556639</v>
      </c>
      <c r="R523" s="24" t="n">
        <v>0.02882655488590581</v>
      </c>
      <c r="S523" s="24" t="n">
        <v>0.02136235153367943</v>
      </c>
      <c r="T523" s="24" t="n">
        <v>0.02795523315974309</v>
      </c>
      <c r="U523" s="24" t="n">
        <v>0.03809900757583369</v>
      </c>
      <c r="V523" s="24" t="n">
        <v>0.02541156945585516</v>
      </c>
      <c r="W523" s="24" t="n">
        <v>0.04128555483646654</v>
      </c>
      <c r="Y523" s="24" t="n">
        <v>0.01926328261617475</v>
      </c>
      <c r="Z523" s="24" t="n">
        <v>0.04304782321046256</v>
      </c>
      <c r="AA523" s="24" t="n">
        <v>0.0187014034601459</v>
      </c>
      <c r="AB523" s="24" t="n">
        <v>0.0266392376000918</v>
      </c>
      <c r="AD523" s="24" t="n">
        <v>0.02631098176854862</v>
      </c>
      <c r="AE523" s="24" t="n">
        <v>0.01325742065157351</v>
      </c>
      <c r="AF523" s="24" t="n">
        <v>0.01903914126957767</v>
      </c>
      <c r="AG523" s="24" t="n">
        <v>0.04212678703031892</v>
      </c>
      <c r="AH523" s="24" t="n">
        <v>0.02197677670042261</v>
      </c>
      <c r="AI523" s="24" t="n">
        <v>0.07645981027331017</v>
      </c>
      <c r="AJ523" s="24" t="n">
        <v>0.04667785046002654</v>
      </c>
      <c r="AL523" s="24" t="n">
        <v>0.01977368226428043</v>
      </c>
      <c r="AM523" s="24" t="n">
        <v>0.01537499083803995</v>
      </c>
      <c r="AN523" s="24" t="n">
        <v>0.03357736835222528</v>
      </c>
      <c r="AO523" s="24" t="n">
        <v>0.02391853748128912</v>
      </c>
      <c r="AP523" s="24" t="n">
        <v>0.01767951022967255</v>
      </c>
      <c r="AQ523" s="24" t="n">
        <v>0.05843559454663343</v>
      </c>
      <c r="AR523" s="24" t="n">
        <v>0.06380015980171151</v>
      </c>
      <c r="AS523" s="24" t="n">
        <v>0.02372773317794798</v>
      </c>
      <c r="AU523" s="24" t="n">
        <v>0.007375338836941281</v>
      </c>
      <c r="AV523" s="24" t="n">
        <v>0.02990028378384724</v>
      </c>
      <c r="AW523" s="24" t="n">
        <v>0.01552798744972498</v>
      </c>
      <c r="AX523" s="24" t="n">
        <v>0.07177905650706022</v>
      </c>
    </row>
    <row r="524">
      <c r="B524" s="23" t="inlineStr">
        <is>
          <t>Other (please specify)</t>
        </is>
      </c>
      <c r="C524" s="24" t="n">
        <v>0.004512997187279141</v>
      </c>
      <c r="D524" s="24" t="n">
        <v>0.006962771224225232</v>
      </c>
      <c r="E524" s="24" t="n">
        <v>0.002130134465091934</v>
      </c>
      <c r="G524" s="24" t="n">
        <v>0.003438242698312747</v>
      </c>
      <c r="H524" s="24" t="n">
        <v>0.002895439998861942</v>
      </c>
      <c r="I524" s="24" t="n">
        <v>0</v>
      </c>
      <c r="J524" s="24" t="n">
        <v>0.003412682859430417</v>
      </c>
      <c r="K524" s="24" t="n">
        <v>0.007045858553525789</v>
      </c>
      <c r="L524" s="24" t="n">
        <v>0.009381667594385796</v>
      </c>
      <c r="N524" s="24" t="n">
        <v>0.02871172366759216</v>
      </c>
      <c r="O524" s="24" t="n">
        <v>0</v>
      </c>
      <c r="P524" s="24" t="n">
        <v>0.003803809630693812</v>
      </c>
      <c r="Q524" s="24" t="n">
        <v>0</v>
      </c>
      <c r="R524" s="24" t="n">
        <v>0.005854776484476541</v>
      </c>
      <c r="S524" s="24" t="n">
        <v>0</v>
      </c>
      <c r="T524" s="24" t="n">
        <v>0.004313832450683059</v>
      </c>
      <c r="U524" s="24" t="n">
        <v>0.006328069659942424</v>
      </c>
      <c r="V524" s="24" t="n">
        <v>0</v>
      </c>
      <c r="W524" s="24" t="n">
        <v>0.005429135254487385</v>
      </c>
      <c r="Y524" s="24" t="n">
        <v>0.01106831668777785</v>
      </c>
      <c r="Z524" s="24" t="n">
        <v>0.002239051788416391</v>
      </c>
      <c r="AA524" s="24" t="n">
        <v>0.002117057336490055</v>
      </c>
      <c r="AB524" s="24" t="n">
        <v>0.001902034519454463</v>
      </c>
      <c r="AD524" s="24" t="n">
        <v>0.005518867246848989</v>
      </c>
      <c r="AE524" s="24" t="n">
        <v>0.003390372798707878</v>
      </c>
      <c r="AF524" s="24" t="n">
        <v>0</v>
      </c>
      <c r="AG524" s="24" t="n">
        <v>0.008788762151410973</v>
      </c>
      <c r="AH524" s="24" t="n">
        <v>0.006859354541641659</v>
      </c>
      <c r="AI524" s="24" t="n">
        <v>0</v>
      </c>
      <c r="AJ524" s="24" t="n">
        <v>0.004822622565786288</v>
      </c>
      <c r="AL524" s="24" t="n">
        <v>0</v>
      </c>
      <c r="AM524" s="24" t="n">
        <v>0</v>
      </c>
      <c r="AN524" s="24" t="n">
        <v>0</v>
      </c>
      <c r="AO524" s="24" t="n">
        <v>0.004672790653690669</v>
      </c>
      <c r="AP524" s="24" t="n">
        <v>0.008654057635777642</v>
      </c>
      <c r="AQ524" s="24" t="n">
        <v>0.006051163166295398</v>
      </c>
      <c r="AR524" s="24" t="n">
        <v>0</v>
      </c>
      <c r="AS524" s="24" t="n">
        <v>0.03372463467919302</v>
      </c>
      <c r="AU524" s="24" t="n">
        <v>0.009624523964678403</v>
      </c>
      <c r="AV524" s="24" t="n">
        <v>0.009092637223626042</v>
      </c>
      <c r="AW524" s="24" t="n">
        <v>0</v>
      </c>
      <c r="AX524" s="24" t="n">
        <v>0</v>
      </c>
    </row>
    <row r="526">
      <c r="B526" s="20" t="inlineStr">
        <is>
          <t>Which of the following do you think are the biggest barriers stopping rehabilitation from working well inside prisons? Select up to 3</t>
        </is>
      </c>
    </row>
    <row r="527">
      <c r="B527" s="21" t="inlineStr">
        <is>
          <t>BASE: All Respondents</t>
        </is>
      </c>
    </row>
    <row r="528">
      <c r="B528" s="16" t="inlineStr">
        <is>
          <t>Unweighted</t>
        </is>
      </c>
      <c r="C528" s="22" t="n">
        <v>1999</v>
      </c>
      <c r="D528" s="22" t="n">
        <v>936</v>
      </c>
      <c r="E528" s="22" t="n">
        <v>1056</v>
      </c>
      <c r="G528" s="22" t="n">
        <v>282</v>
      </c>
      <c r="H528" s="22" t="n">
        <v>355</v>
      </c>
      <c r="I528" s="22" t="n">
        <v>333</v>
      </c>
      <c r="J528" s="22" t="n">
        <v>313</v>
      </c>
      <c r="K528" s="22" t="n">
        <v>283</v>
      </c>
      <c r="L528" s="22" t="n">
        <v>433</v>
      </c>
      <c r="N528" s="22" t="n">
        <v>103</v>
      </c>
      <c r="O528" s="22" t="n">
        <v>103</v>
      </c>
      <c r="P528" s="22" t="n">
        <v>259</v>
      </c>
      <c r="Q528" s="22" t="n">
        <v>192</v>
      </c>
      <c r="R528" s="22" t="n">
        <v>162</v>
      </c>
      <c r="S528" s="22" t="n">
        <v>220</v>
      </c>
      <c r="T528" s="22" t="n">
        <v>220</v>
      </c>
      <c r="U528" s="22" t="n">
        <v>302</v>
      </c>
      <c r="V528" s="22" t="n">
        <v>270</v>
      </c>
      <c r="W528" s="22" t="n">
        <v>168</v>
      </c>
      <c r="Y528" s="22" t="n">
        <v>568</v>
      </c>
      <c r="Z528" s="22" t="n">
        <v>481</v>
      </c>
      <c r="AA528" s="22" t="n">
        <v>459</v>
      </c>
      <c r="AB528" s="22" t="n">
        <v>474</v>
      </c>
      <c r="AD528" s="22" t="n">
        <v>355</v>
      </c>
      <c r="AE528" s="22" t="n">
        <v>640</v>
      </c>
      <c r="AF528" s="22" t="n">
        <v>155</v>
      </c>
      <c r="AG528" s="22" t="n">
        <v>118</v>
      </c>
      <c r="AH528" s="22" t="n">
        <v>274</v>
      </c>
      <c r="AI528" s="22" t="n">
        <v>42</v>
      </c>
      <c r="AJ528" s="22" t="n">
        <v>415</v>
      </c>
      <c r="AL528" s="22" t="n">
        <v>299</v>
      </c>
      <c r="AM528" s="22" t="n">
        <v>422</v>
      </c>
      <c r="AN528" s="22" t="n">
        <v>182</v>
      </c>
      <c r="AO528" s="22" t="n">
        <v>220</v>
      </c>
      <c r="AP528" s="22" t="n">
        <v>458</v>
      </c>
      <c r="AQ528" s="22" t="n">
        <v>159</v>
      </c>
      <c r="AR528" s="22" t="n">
        <v>174</v>
      </c>
      <c r="AS528" s="22" t="n">
        <v>85</v>
      </c>
      <c r="AU528" s="22" t="n">
        <v>423</v>
      </c>
      <c r="AV528" s="22" t="n">
        <v>543</v>
      </c>
      <c r="AW528" s="22" t="n">
        <v>701</v>
      </c>
      <c r="AX528" s="22" t="n">
        <v>332</v>
      </c>
    </row>
    <row r="529">
      <c r="B529" s="18" t="inlineStr">
        <is>
          <t>Weighted</t>
        </is>
      </c>
      <c r="C529" s="22" t="n">
        <v>1999</v>
      </c>
      <c r="D529" s="22" t="n">
        <v>987</v>
      </c>
      <c r="E529" s="22" t="n">
        <v>1009</v>
      </c>
      <c r="G529" s="22" t="n">
        <v>277</v>
      </c>
      <c r="H529" s="22" t="n">
        <v>341</v>
      </c>
      <c r="I529" s="22" t="n">
        <v>340</v>
      </c>
      <c r="J529" s="22" t="n">
        <v>341</v>
      </c>
      <c r="K529" s="22" t="n">
        <v>282</v>
      </c>
      <c r="L529" s="22" t="n">
        <v>420</v>
      </c>
      <c r="N529" s="22" t="n">
        <v>114</v>
      </c>
      <c r="O529" s="22" t="n">
        <v>91</v>
      </c>
      <c r="P529" s="22" t="n">
        <v>250</v>
      </c>
      <c r="Q529" s="22" t="n">
        <v>182</v>
      </c>
      <c r="R529" s="22" t="n">
        <v>159</v>
      </c>
      <c r="S529" s="22" t="n">
        <v>205</v>
      </c>
      <c r="T529" s="22" t="n">
        <v>205</v>
      </c>
      <c r="U529" s="22" t="n">
        <v>317</v>
      </c>
      <c r="V529" s="22" t="n">
        <v>295</v>
      </c>
      <c r="W529" s="22" t="n">
        <v>182</v>
      </c>
      <c r="Y529" s="22" t="n">
        <v>540</v>
      </c>
      <c r="Z529" s="22" t="n">
        <v>519</v>
      </c>
      <c r="AA529" s="22" t="n">
        <v>440</v>
      </c>
      <c r="AB529" s="22" t="n">
        <v>500</v>
      </c>
      <c r="AD529" s="22" t="n">
        <v>350</v>
      </c>
      <c r="AE529" s="22" t="n">
        <v>639</v>
      </c>
      <c r="AF529" s="22" t="n">
        <v>159</v>
      </c>
      <c r="AG529" s="22" t="n">
        <v>114</v>
      </c>
      <c r="AH529" s="22" t="n">
        <v>280</v>
      </c>
      <c r="AI529" s="22" t="n">
        <v>42</v>
      </c>
      <c r="AJ529" s="22" t="n">
        <v>416</v>
      </c>
      <c r="AL529" s="22" t="n">
        <v>296</v>
      </c>
      <c r="AM529" s="22" t="n">
        <v>417</v>
      </c>
      <c r="AN529" s="22" t="n">
        <v>184</v>
      </c>
      <c r="AO529" s="22" t="n">
        <v>215</v>
      </c>
      <c r="AP529" s="22" t="n">
        <v>465</v>
      </c>
      <c r="AQ529" s="22" t="n">
        <v>157</v>
      </c>
      <c r="AR529" s="22" t="n">
        <v>175</v>
      </c>
      <c r="AS529" s="22" t="n">
        <v>90</v>
      </c>
      <c r="AU529" s="22" t="n">
        <v>421</v>
      </c>
      <c r="AV529" s="22" t="n">
        <v>546</v>
      </c>
      <c r="AW529" s="22" t="n">
        <v>697</v>
      </c>
      <c r="AX529" s="22" t="n">
        <v>335</v>
      </c>
    </row>
    <row r="530">
      <c r="B530" s="23" t="inlineStr">
        <is>
          <t>Overcrowding</t>
        </is>
      </c>
      <c r="C530" s="24" t="n">
        <v>0.390616339549845</v>
      </c>
      <c r="D530" s="24" t="n">
        <v>0.4072702856808452</v>
      </c>
      <c r="E530" s="24" t="n">
        <v>0.3737691004715731</v>
      </c>
      <c r="G530" s="24" t="n">
        <v>0.3575048874314314</v>
      </c>
      <c r="H530" s="24" t="n">
        <v>0.3128918573019642</v>
      </c>
      <c r="I530" s="24" t="n">
        <v>0.3319774784889621</v>
      </c>
      <c r="J530" s="24" t="n">
        <v>0.3813553724435014</v>
      </c>
      <c r="K530" s="24" t="n">
        <v>0.4310241454611167</v>
      </c>
      <c r="L530" s="24" t="n">
        <v>0.5034579374313518</v>
      </c>
      <c r="N530" s="24" t="n">
        <v>0.4207582807611316</v>
      </c>
      <c r="O530" s="24" t="n">
        <v>0.4259687066997542</v>
      </c>
      <c r="P530" s="24" t="n">
        <v>0.453931365541662</v>
      </c>
      <c r="Q530" s="24" t="n">
        <v>0.3866566482003868</v>
      </c>
      <c r="R530" s="24" t="n">
        <v>0.3427824809005993</v>
      </c>
      <c r="S530" s="24" t="n">
        <v>0.4199896440036471</v>
      </c>
      <c r="T530" s="24" t="n">
        <v>0.3791094429962015</v>
      </c>
      <c r="U530" s="24" t="n">
        <v>0.362402626138234</v>
      </c>
      <c r="V530" s="24" t="n">
        <v>0.3968292830416391</v>
      </c>
      <c r="W530" s="24" t="n">
        <v>0.3318595218829252</v>
      </c>
      <c r="Y530" s="24" t="n">
        <v>0.3714509325936199</v>
      </c>
      <c r="Z530" s="24" t="n">
        <v>0.3821944668397677</v>
      </c>
      <c r="AA530" s="24" t="n">
        <v>0.3765478740710768</v>
      </c>
      <c r="AB530" s="24" t="n">
        <v>0.4324371325569445</v>
      </c>
      <c r="AD530" s="24" t="n">
        <v>0.4129252106424092</v>
      </c>
      <c r="AE530" s="24" t="n">
        <v>0.3937188764824159</v>
      </c>
      <c r="AF530" s="24" t="n">
        <v>0.4701856933909303</v>
      </c>
      <c r="AG530" s="24" t="n">
        <v>0.3278454048404622</v>
      </c>
      <c r="AH530" s="24" t="n">
        <v>0.3972050252200917</v>
      </c>
      <c r="AI530" s="24" t="n">
        <v>0.2160934760826554</v>
      </c>
      <c r="AJ530" s="24" t="n">
        <v>0.3673309926479928</v>
      </c>
      <c r="AL530" s="24" t="n">
        <v>0.4111292204287349</v>
      </c>
      <c r="AM530" s="24" t="n">
        <v>0.3715581666506571</v>
      </c>
      <c r="AN530" s="24" t="n">
        <v>0.4695194821496756</v>
      </c>
      <c r="AO530" s="24" t="n">
        <v>0.3688217193004297</v>
      </c>
      <c r="AP530" s="24" t="n">
        <v>0.3944519525516871</v>
      </c>
      <c r="AQ530" s="24" t="n">
        <v>0.3001849693531214</v>
      </c>
      <c r="AR530" s="24" t="n">
        <v>0.427558671011243</v>
      </c>
      <c r="AS530" s="24" t="n">
        <v>0.3685314555901888</v>
      </c>
      <c r="AU530" s="24" t="n">
        <v>0.4244050979742823</v>
      </c>
      <c r="AV530" s="24" t="n">
        <v>0.4130126414767225</v>
      </c>
      <c r="AW530" s="24" t="n">
        <v>0.3860990208788906</v>
      </c>
      <c r="AX530" s="24" t="n">
        <v>0.3209698927898413</v>
      </c>
    </row>
    <row r="531">
      <c r="B531" s="23" t="inlineStr">
        <is>
          <t>Lack of drug/alcohol treatment</t>
        </is>
      </c>
      <c r="C531" s="24" t="n">
        <v>0.3035839200175333</v>
      </c>
      <c r="D531" s="24" t="n">
        <v>0.270708609535615</v>
      </c>
      <c r="E531" s="24" t="n">
        <v>0.3353810662841877</v>
      </c>
      <c r="G531" s="24" t="n">
        <v>0.2850875645740856</v>
      </c>
      <c r="H531" s="24" t="n">
        <v>0.2627404553321253</v>
      </c>
      <c r="I531" s="24" t="n">
        <v>0.3172737512287201</v>
      </c>
      <c r="J531" s="24" t="n">
        <v>0.3450150025788927</v>
      </c>
      <c r="K531" s="24" t="n">
        <v>0.2698067744556134</v>
      </c>
      <c r="L531" s="24" t="n">
        <v>0.3269390901120449</v>
      </c>
      <c r="N531" s="24" t="n">
        <v>0.3328167630972246</v>
      </c>
      <c r="O531" s="24" t="n">
        <v>0.2838327145203133</v>
      </c>
      <c r="P531" s="24" t="n">
        <v>0.2937542970791567</v>
      </c>
      <c r="Q531" s="24" t="n">
        <v>0.3137215686020708</v>
      </c>
      <c r="R531" s="24" t="n">
        <v>0.3038627695078494</v>
      </c>
      <c r="S531" s="24" t="n">
        <v>0.3240165322049757</v>
      </c>
      <c r="T531" s="24" t="n">
        <v>0.2454690151645449</v>
      </c>
      <c r="U531" s="24" t="n">
        <v>0.2498163437724443</v>
      </c>
      <c r="V531" s="24" t="n">
        <v>0.3517300084282394</v>
      </c>
      <c r="W531" s="24" t="n">
        <v>0.3562354637086924</v>
      </c>
      <c r="Y531" s="24" t="n">
        <v>0.3084778644642003</v>
      </c>
      <c r="Z531" s="24" t="n">
        <v>0.2958599562840196</v>
      </c>
      <c r="AA531" s="24" t="n">
        <v>0.3179162323053066</v>
      </c>
      <c r="AB531" s="24" t="n">
        <v>0.2937034995572797</v>
      </c>
      <c r="AD531" s="24" t="n">
        <v>0.3374470045610578</v>
      </c>
      <c r="AE531" s="24" t="n">
        <v>0.303862524635329</v>
      </c>
      <c r="AF531" s="24" t="n">
        <v>0.3185512235930127</v>
      </c>
      <c r="AG531" s="24" t="n">
        <v>0.2357693304539338</v>
      </c>
      <c r="AH531" s="24" t="n">
        <v>0.3143453258583607</v>
      </c>
      <c r="AI531" s="24" t="n">
        <v>0.2422831985976918</v>
      </c>
      <c r="AJ531" s="24" t="n">
        <v>0.2865945877118966</v>
      </c>
      <c r="AL531" s="24" t="n">
        <v>0.3175277894388515</v>
      </c>
      <c r="AM531" s="24" t="n">
        <v>0.3213700625307642</v>
      </c>
      <c r="AN531" s="24" t="n">
        <v>0.3256325796442159</v>
      </c>
      <c r="AO531" s="24" t="n">
        <v>0.2527533838362576</v>
      </c>
      <c r="AP531" s="24" t="n">
        <v>0.316528540121747</v>
      </c>
      <c r="AQ531" s="24" t="n">
        <v>0.2855387701724613</v>
      </c>
      <c r="AR531" s="24" t="n">
        <v>0.278377349153259</v>
      </c>
      <c r="AS531" s="24" t="n">
        <v>0.2653363534626133</v>
      </c>
      <c r="AU531" s="24" t="n">
        <v>0.3424554800283148</v>
      </c>
      <c r="AV531" s="24" t="n">
        <v>0.2965089819216746</v>
      </c>
      <c r="AW531" s="24" t="n">
        <v>0.2985484926435802</v>
      </c>
      <c r="AX531" s="24" t="n">
        <v>0.2766906934484201</v>
      </c>
    </row>
    <row r="532">
      <c r="B532" s="23" t="inlineStr">
        <is>
          <t>Lack of education or skills training opportunities</t>
        </is>
      </c>
      <c r="C532" s="24" t="n">
        <v>0.2813838863306835</v>
      </c>
      <c r="D532" s="24" t="n">
        <v>0.2786697376203927</v>
      </c>
      <c r="E532" s="24" t="n">
        <v>0.2844110441777378</v>
      </c>
      <c r="G532" s="24" t="n">
        <v>0.3172087300329423</v>
      </c>
      <c r="H532" s="24" t="n">
        <v>0.3691957797914163</v>
      </c>
      <c r="I532" s="24" t="n">
        <v>0.2561254115921205</v>
      </c>
      <c r="J532" s="24" t="n">
        <v>0.2589555243098647</v>
      </c>
      <c r="K532" s="24" t="n">
        <v>0.2523664106583361</v>
      </c>
      <c r="L532" s="24" t="n">
        <v>0.2445437919157118</v>
      </c>
      <c r="N532" s="24" t="n">
        <v>0.2374453203954426</v>
      </c>
      <c r="O532" s="24" t="n">
        <v>0.2797407018090102</v>
      </c>
      <c r="P532" s="24" t="n">
        <v>0.2781784507668546</v>
      </c>
      <c r="Q532" s="24" t="n">
        <v>0.2377849335970483</v>
      </c>
      <c r="R532" s="24" t="n">
        <v>0.2637491200790711</v>
      </c>
      <c r="S532" s="24" t="n">
        <v>0.2758456589553953</v>
      </c>
      <c r="T532" s="24" t="n">
        <v>0.252239802127464</v>
      </c>
      <c r="U532" s="24" t="n">
        <v>0.3555358151501711</v>
      </c>
      <c r="V532" s="24" t="n">
        <v>0.2814749633120517</v>
      </c>
      <c r="W532" s="24" t="n">
        <v>0.2826711225558985</v>
      </c>
      <c r="Y532" s="24" t="n">
        <v>0.3192856817388723</v>
      </c>
      <c r="Z532" s="24" t="n">
        <v>0.2657446254051639</v>
      </c>
      <c r="AA532" s="24" t="n">
        <v>0.2850764950526284</v>
      </c>
      <c r="AB532" s="24" t="n">
        <v>0.2534340044552172</v>
      </c>
      <c r="AD532" s="24" t="n">
        <v>0.2447437291954357</v>
      </c>
      <c r="AE532" s="24" t="n">
        <v>0.3060822100513111</v>
      </c>
      <c r="AF532" s="24" t="n">
        <v>0.3132633752361557</v>
      </c>
      <c r="AG532" s="24" t="n">
        <v>0.3669643135203587</v>
      </c>
      <c r="AH532" s="24" t="n">
        <v>0.2460717887800271</v>
      </c>
      <c r="AI532" s="24" t="n">
        <v>0.2699079657550286</v>
      </c>
      <c r="AJ532" s="24" t="n">
        <v>0.2635205921231243</v>
      </c>
      <c r="AL532" s="24" t="n">
        <v>0.268979073270118</v>
      </c>
      <c r="AM532" s="24" t="n">
        <v>0.312560177619771</v>
      </c>
      <c r="AN532" s="24" t="n">
        <v>0.3203756377497557</v>
      </c>
      <c r="AO532" s="24" t="n">
        <v>0.3615333253452791</v>
      </c>
      <c r="AP532" s="24" t="n">
        <v>0.2179419339917239</v>
      </c>
      <c r="AQ532" s="24" t="n">
        <v>0.2938731095998049</v>
      </c>
      <c r="AR532" s="24" t="n">
        <v>0.2660150074412534</v>
      </c>
      <c r="AS532" s="24" t="n">
        <v>0.2427846686640691</v>
      </c>
      <c r="AU532" s="24" t="n">
        <v>0.2951107571564455</v>
      </c>
      <c r="AV532" s="24" t="n">
        <v>0.223126815895294</v>
      </c>
      <c r="AW532" s="24" t="n">
        <v>0.3177136080459854</v>
      </c>
      <c r="AX532" s="24" t="n">
        <v>0.2835609530086055</v>
      </c>
    </row>
    <row r="533">
      <c r="B533" s="23" t="inlineStr">
        <is>
          <t>Lack of work or employment-related opportunities</t>
        </is>
      </c>
      <c r="C533" s="24" t="n">
        <v>0.2762517156476919</v>
      </c>
      <c r="D533" s="24" t="n">
        <v>0.2584556072817603</v>
      </c>
      <c r="E533" s="24" t="n">
        <v>0.2940907790306598</v>
      </c>
      <c r="G533" s="24" t="n">
        <v>0.2746198909404936</v>
      </c>
      <c r="H533" s="24" t="n">
        <v>0.2710463975446258</v>
      </c>
      <c r="I533" s="24" t="n">
        <v>0.3234035169784954</v>
      </c>
      <c r="J533" s="24" t="n">
        <v>0.2464087914784015</v>
      </c>
      <c r="K533" s="24" t="n">
        <v>0.266143223938245</v>
      </c>
      <c r="L533" s="24" t="n">
        <v>0.2743936519625614</v>
      </c>
      <c r="N533" s="24" t="n">
        <v>0.2680291390467465</v>
      </c>
      <c r="O533" s="24" t="n">
        <v>0.3942918148626776</v>
      </c>
      <c r="P533" s="24" t="n">
        <v>0.2864915825555233</v>
      </c>
      <c r="Q533" s="24" t="n">
        <v>0.2483933698687013</v>
      </c>
      <c r="R533" s="24" t="n">
        <v>0.2764774433293616</v>
      </c>
      <c r="S533" s="24" t="n">
        <v>0.294154461983893</v>
      </c>
      <c r="T533" s="24" t="n">
        <v>0.2561653764483423</v>
      </c>
      <c r="U533" s="24" t="n">
        <v>0.3017472350049514</v>
      </c>
      <c r="V533" s="24" t="n">
        <v>0.2531589244244505</v>
      </c>
      <c r="W533" s="24" t="n">
        <v>0.2314763332061426</v>
      </c>
      <c r="Y533" s="24" t="n">
        <v>0.2875455312465027</v>
      </c>
      <c r="Z533" s="24" t="n">
        <v>0.2881151720322847</v>
      </c>
      <c r="AA533" s="24" t="n">
        <v>0.2708046003910883</v>
      </c>
      <c r="AB533" s="24" t="n">
        <v>0.2565335884995797</v>
      </c>
      <c r="AD533" s="24" t="n">
        <v>0.2401083570492533</v>
      </c>
      <c r="AE533" s="24" t="n">
        <v>0.3008399000148058</v>
      </c>
      <c r="AF533" s="24" t="n">
        <v>0.3012153377083875</v>
      </c>
      <c r="AG533" s="24" t="n">
        <v>0.3287033401102413</v>
      </c>
      <c r="AH533" s="24" t="n">
        <v>0.2382203276412065</v>
      </c>
      <c r="AI533" s="24" t="n">
        <v>0.2115359481551712</v>
      </c>
      <c r="AJ533" s="24" t="n">
        <v>0.2771477145957901</v>
      </c>
      <c r="AL533" s="24" t="n">
        <v>0.2375571144292399</v>
      </c>
      <c r="AM533" s="24" t="n">
        <v>0.2792123127453586</v>
      </c>
      <c r="AN533" s="24" t="n">
        <v>0.2797666850460621</v>
      </c>
      <c r="AO533" s="24" t="n">
        <v>0.3154040650971389</v>
      </c>
      <c r="AP533" s="24" t="n">
        <v>0.2639960870376</v>
      </c>
      <c r="AQ533" s="24" t="n">
        <v>0.2574459682905565</v>
      </c>
      <c r="AR533" s="24" t="n">
        <v>0.3393073700141343</v>
      </c>
      <c r="AS533" s="24" t="n">
        <v>0.2626462475713133</v>
      </c>
      <c r="AU533" s="24" t="n">
        <v>0.2906792182052256</v>
      </c>
      <c r="AV533" s="24" t="n">
        <v>0.2454043688834102</v>
      </c>
      <c r="AW533" s="24" t="n">
        <v>0.2899314420546202</v>
      </c>
      <c r="AX533" s="24" t="n">
        <v>0.2799569241849313</v>
      </c>
    </row>
    <row r="534">
      <c r="B534" s="23" t="inlineStr">
        <is>
          <t>Not enough prison officers</t>
        </is>
      </c>
      <c r="C534" s="24" t="n">
        <v>0.2646332462799569</v>
      </c>
      <c r="D534" s="24" t="n">
        <v>0.2785468832391418</v>
      </c>
      <c r="E534" s="24" t="n">
        <v>0.2518172025570284</v>
      </c>
      <c r="G534" s="24" t="n">
        <v>0.1929511104870482</v>
      </c>
      <c r="H534" s="24" t="n">
        <v>0.213951058676761</v>
      </c>
      <c r="I534" s="24" t="n">
        <v>0.239936972326014</v>
      </c>
      <c r="J534" s="24" t="n">
        <v>0.2238531776373313</v>
      </c>
      <c r="K534" s="24" t="n">
        <v>0.3389542924388154</v>
      </c>
      <c r="L534" s="24" t="n">
        <v>0.3562601228825543</v>
      </c>
      <c r="N534" s="24" t="n">
        <v>0.2078372528260032</v>
      </c>
      <c r="O534" s="24" t="n">
        <v>0.2646152605565063</v>
      </c>
      <c r="P534" s="24" t="n">
        <v>0.2696162891017864</v>
      </c>
      <c r="Q534" s="24" t="n">
        <v>0.233294168835217</v>
      </c>
      <c r="R534" s="24" t="n">
        <v>0.2962148921199507</v>
      </c>
      <c r="S534" s="24" t="n">
        <v>0.2477913744850148</v>
      </c>
      <c r="T534" s="24" t="n">
        <v>0.3242096141932724</v>
      </c>
      <c r="U534" s="24" t="n">
        <v>0.2026223532007522</v>
      </c>
      <c r="V534" s="24" t="n">
        <v>0.2769790533247413</v>
      </c>
      <c r="W534" s="24" t="n">
        <v>0.3369864330856757</v>
      </c>
      <c r="Y534" s="24" t="n">
        <v>0.2460996581266634</v>
      </c>
      <c r="Z534" s="24" t="n">
        <v>0.2720596209538587</v>
      </c>
      <c r="AA534" s="24" t="n">
        <v>0.2976646718398268</v>
      </c>
      <c r="AB534" s="24" t="n">
        <v>0.2478732900813183</v>
      </c>
      <c r="AD534" s="24" t="n">
        <v>0.3012706935116715</v>
      </c>
      <c r="AE534" s="24" t="n">
        <v>0.2460585238896323</v>
      </c>
      <c r="AF534" s="24" t="n">
        <v>0.3434386628166567</v>
      </c>
      <c r="AG534" s="24" t="n">
        <v>0.2510084132949893</v>
      </c>
      <c r="AH534" s="24" t="n">
        <v>0.2841747134447674</v>
      </c>
      <c r="AI534" s="24" t="n">
        <v>0.207486798794571</v>
      </c>
      <c r="AJ534" s="24" t="n">
        <v>0.228688140338323</v>
      </c>
      <c r="AL534" s="24" t="n">
        <v>0.3089126247301583</v>
      </c>
      <c r="AM534" s="24" t="n">
        <v>0.211332415321941</v>
      </c>
      <c r="AN534" s="24" t="n">
        <v>0.31425569982167</v>
      </c>
      <c r="AO534" s="24" t="n">
        <v>0.2115083697958804</v>
      </c>
      <c r="AP534" s="24" t="n">
        <v>0.3195921420133563</v>
      </c>
      <c r="AQ534" s="24" t="n">
        <v>0.2256951187117977</v>
      </c>
      <c r="AR534" s="24" t="n">
        <v>0.284021612189302</v>
      </c>
      <c r="AS534" s="24" t="n">
        <v>0.1380873271217595</v>
      </c>
      <c r="AU534" s="24" t="n">
        <v>0.2463715147316178</v>
      </c>
      <c r="AV534" s="24" t="n">
        <v>0.3167569322052893</v>
      </c>
      <c r="AW534" s="24" t="n">
        <v>0.2603255069228914</v>
      </c>
      <c r="AX534" s="24" t="n">
        <v>0.2115522739641717</v>
      </c>
    </row>
    <row r="535">
      <c r="B535" s="23" t="inlineStr">
        <is>
          <t>Not enough preparation for release</t>
        </is>
      </c>
      <c r="C535" s="24" t="n">
        <v>0.2601820397641909</v>
      </c>
      <c r="D535" s="24" t="n">
        <v>0.2628689253644123</v>
      </c>
      <c r="E535" s="24" t="n">
        <v>0.2574099527912211</v>
      </c>
      <c r="G535" s="24" t="n">
        <v>0.2545840852109881</v>
      </c>
      <c r="H535" s="24" t="n">
        <v>0.2141728862917001</v>
      </c>
      <c r="I535" s="24" t="n">
        <v>0.2622396283774395</v>
      </c>
      <c r="J535" s="24" t="n">
        <v>0.3066965666201715</v>
      </c>
      <c r="K535" s="24" t="n">
        <v>0.2954461816063313</v>
      </c>
      <c r="L535" s="24" t="n">
        <v>0.238166369366386</v>
      </c>
      <c r="N535" s="24" t="n">
        <v>0.269623391685884</v>
      </c>
      <c r="O535" s="24" t="n">
        <v>0.1953359296585796</v>
      </c>
      <c r="P535" s="24" t="n">
        <v>0.2321009226725146</v>
      </c>
      <c r="Q535" s="24" t="n">
        <v>0.2767766470667438</v>
      </c>
      <c r="R535" s="24" t="n">
        <v>0.2458726916864608</v>
      </c>
      <c r="S535" s="24" t="n">
        <v>0.23023221894161</v>
      </c>
      <c r="T535" s="24" t="n">
        <v>0.3147286473069192</v>
      </c>
      <c r="U535" s="24" t="n">
        <v>0.2467636525550628</v>
      </c>
      <c r="V535" s="24" t="n">
        <v>0.2896287859328163</v>
      </c>
      <c r="W535" s="24" t="n">
        <v>0.2691178147167096</v>
      </c>
      <c r="Y535" s="24" t="n">
        <v>0.2574059159943586</v>
      </c>
      <c r="Z535" s="24" t="n">
        <v>0.2543202239437108</v>
      </c>
      <c r="AA535" s="24" t="n">
        <v>0.2853581498312067</v>
      </c>
      <c r="AB535" s="24" t="n">
        <v>0.2471098413982941</v>
      </c>
      <c r="AD535" s="24" t="n">
        <v>0.2572066548712699</v>
      </c>
      <c r="AE535" s="24" t="n">
        <v>0.2450069750904309</v>
      </c>
      <c r="AF535" s="24" t="n">
        <v>0.2728761745211193</v>
      </c>
      <c r="AG535" s="24" t="n">
        <v>0.222808517158296</v>
      </c>
      <c r="AH535" s="24" t="n">
        <v>0.2762601817391091</v>
      </c>
      <c r="AI535" s="24" t="n">
        <v>0.2221598936204329</v>
      </c>
      <c r="AJ535" s="24" t="n">
        <v>0.2844840178978058</v>
      </c>
      <c r="AL535" s="24" t="n">
        <v>0.2312551607047159</v>
      </c>
      <c r="AM535" s="24" t="n">
        <v>0.243793026667273</v>
      </c>
      <c r="AN535" s="24" t="n">
        <v>0.2938349749608027</v>
      </c>
      <c r="AO535" s="24" t="n">
        <v>0.2269352526489735</v>
      </c>
      <c r="AP535" s="24" t="n">
        <v>0.2825127659140987</v>
      </c>
      <c r="AQ535" s="24" t="n">
        <v>0.2695441647795994</v>
      </c>
      <c r="AR535" s="24" t="n">
        <v>0.2538814688214616</v>
      </c>
      <c r="AS535" s="24" t="n">
        <v>0.3221618403611067</v>
      </c>
      <c r="AU535" s="24" t="n">
        <v>0.2902306530953733</v>
      </c>
      <c r="AV535" s="24" t="n">
        <v>0.2322031054278065</v>
      </c>
      <c r="AW535" s="24" t="n">
        <v>0.2879601765353959</v>
      </c>
      <c r="AX535" s="24" t="n">
        <v>0.2102258529616959</v>
      </c>
    </row>
    <row r="536">
      <c r="B536" s="23" t="inlineStr">
        <is>
          <t>People in prison opting out of participating</t>
        </is>
      </c>
      <c r="C536" s="24" t="n">
        <v>0.2581021025517847</v>
      </c>
      <c r="D536" s="24" t="n">
        <v>0.2354138353918062</v>
      </c>
      <c r="E536" s="24" t="n">
        <v>0.2793466784853814</v>
      </c>
      <c r="G536" s="24" t="n">
        <v>0.1955611776173652</v>
      </c>
      <c r="H536" s="24" t="n">
        <v>0.2045027424777861</v>
      </c>
      <c r="I536" s="24" t="n">
        <v>0.2312554401092164</v>
      </c>
      <c r="J536" s="24" t="n">
        <v>0.2801484664418424</v>
      </c>
      <c r="K536" s="24" t="n">
        <v>0.2947553568278937</v>
      </c>
      <c r="L536" s="24" t="n">
        <v>0.3221170018971165</v>
      </c>
      <c r="N536" s="24" t="n">
        <v>0.2774210596388522</v>
      </c>
      <c r="O536" s="24" t="n">
        <v>0.3488553543301119</v>
      </c>
      <c r="P536" s="24" t="n">
        <v>0.196018576207023</v>
      </c>
      <c r="Q536" s="24" t="n">
        <v>0.3002735263002232</v>
      </c>
      <c r="R536" s="24" t="n">
        <v>0.2387048378872537</v>
      </c>
      <c r="S536" s="24" t="n">
        <v>0.2511026768768335</v>
      </c>
      <c r="T536" s="24" t="n">
        <v>0.283737296112956</v>
      </c>
      <c r="U536" s="24" t="n">
        <v>0.2163350775479432</v>
      </c>
      <c r="V536" s="24" t="n">
        <v>0.2617647233669317</v>
      </c>
      <c r="W536" s="24" t="n">
        <v>0.3067314065468358</v>
      </c>
      <c r="Y536" s="24" t="n">
        <v>0.2588365661754309</v>
      </c>
      <c r="Z536" s="24" t="n">
        <v>0.2727217624788683</v>
      </c>
      <c r="AA536" s="24" t="n">
        <v>0.2764440016971544</v>
      </c>
      <c r="AB536" s="24" t="n">
        <v>0.2259928035860088</v>
      </c>
      <c r="AD536" s="24" t="n">
        <v>0.3183648115168919</v>
      </c>
      <c r="AE536" s="24" t="n">
        <v>0.2397472805398426</v>
      </c>
      <c r="AF536" s="24" t="n">
        <v>0.2301792833860807</v>
      </c>
      <c r="AG536" s="24" t="n">
        <v>0.2090152316755177</v>
      </c>
      <c r="AH536" s="24" t="n">
        <v>0.2840775901787706</v>
      </c>
      <c r="AI536" s="24" t="n">
        <v>0.1911593311964151</v>
      </c>
      <c r="AJ536" s="24" t="n">
        <v>0.2491046982384651</v>
      </c>
      <c r="AL536" s="24" t="n">
        <v>0.3049808301623738</v>
      </c>
      <c r="AM536" s="24" t="n">
        <v>0.1965282815347659</v>
      </c>
      <c r="AN536" s="24" t="n">
        <v>0.2291821643439228</v>
      </c>
      <c r="AO536" s="24" t="n">
        <v>0.1685896751187579</v>
      </c>
      <c r="AP536" s="24" t="n">
        <v>0.3408390558679614</v>
      </c>
      <c r="AQ536" s="24" t="n">
        <v>0.2407689571606432</v>
      </c>
      <c r="AR536" s="24" t="n">
        <v>0.24116683017441</v>
      </c>
      <c r="AS536" s="24" t="n">
        <v>0.2976189087474222</v>
      </c>
      <c r="AU536" s="24" t="n">
        <v>0.1441165493841496</v>
      </c>
      <c r="AV536" s="24" t="n">
        <v>0.3898802988322248</v>
      </c>
      <c r="AW536" s="24" t="n">
        <v>0.2551482120628946</v>
      </c>
      <c r="AX536" s="24" t="n">
        <v>0.1927197207738549</v>
      </c>
    </row>
    <row r="537">
      <c r="B537" s="23" t="inlineStr">
        <is>
          <t>Lack of mental health support</t>
        </is>
      </c>
      <c r="C537" s="24" t="n">
        <v>0.2475615623572809</v>
      </c>
      <c r="D537" s="24" t="n">
        <v>0.2339635219721017</v>
      </c>
      <c r="E537" s="24" t="n">
        <v>0.2616066732268219</v>
      </c>
      <c r="G537" s="24" t="n">
        <v>0.3304895193596398</v>
      </c>
      <c r="H537" s="24" t="n">
        <v>0.362389563525</v>
      </c>
      <c r="I537" s="24" t="n">
        <v>0.3021433031562092</v>
      </c>
      <c r="J537" s="24" t="n">
        <v>0.2675700218280402</v>
      </c>
      <c r="K537" s="24" t="n">
        <v>0.1564275153679837</v>
      </c>
      <c r="L537" s="24" t="n">
        <v>0.1003497255972445</v>
      </c>
      <c r="N537" s="24" t="n">
        <v>0.2619092226464322</v>
      </c>
      <c r="O537" s="24" t="n">
        <v>0.2639689439644674</v>
      </c>
      <c r="P537" s="24" t="n">
        <v>0.2670059010098785</v>
      </c>
      <c r="Q537" s="24" t="n">
        <v>0.165116788851818</v>
      </c>
      <c r="R537" s="24" t="n">
        <v>0.2274962122697592</v>
      </c>
      <c r="S537" s="24" t="n">
        <v>0.2668613488997664</v>
      </c>
      <c r="T537" s="24" t="n">
        <v>0.2232351253084274</v>
      </c>
      <c r="U537" s="24" t="n">
        <v>0.3008322061480477</v>
      </c>
      <c r="V537" s="24" t="n">
        <v>0.2208439136402152</v>
      </c>
      <c r="W537" s="24" t="n">
        <v>0.2598370651899823</v>
      </c>
      <c r="Y537" s="24" t="n">
        <v>0.2362300043275045</v>
      </c>
      <c r="Z537" s="24" t="n">
        <v>0.2395167518843654</v>
      </c>
      <c r="AA537" s="24" t="n">
        <v>0.231524404163824</v>
      </c>
      <c r="AB537" s="24" t="n">
        <v>0.282262857510568</v>
      </c>
      <c r="AD537" s="24" t="n">
        <v>0.1892098356177903</v>
      </c>
      <c r="AE537" s="24" t="n">
        <v>0.2877885885056263</v>
      </c>
      <c r="AF537" s="24" t="n">
        <v>0.1879284589341257</v>
      </c>
      <c r="AG537" s="24" t="n">
        <v>0.2632318877837161</v>
      </c>
      <c r="AH537" s="24" t="n">
        <v>0.2071952340890002</v>
      </c>
      <c r="AI537" s="24" t="n">
        <v>0.340931371410759</v>
      </c>
      <c r="AJ537" s="24" t="n">
        <v>0.2709371414543693</v>
      </c>
      <c r="AL537" s="24" t="n">
        <v>0.2217006394319498</v>
      </c>
      <c r="AM537" s="24" t="n">
        <v>0.3205568225364575</v>
      </c>
      <c r="AN537" s="24" t="n">
        <v>0.2153517384822116</v>
      </c>
      <c r="AO537" s="24" t="n">
        <v>0.3469369392364224</v>
      </c>
      <c r="AP537" s="24" t="n">
        <v>0.1848292987380242</v>
      </c>
      <c r="AQ537" s="24" t="n">
        <v>0.3150895815351712</v>
      </c>
      <c r="AR537" s="24" t="n">
        <v>0.1455741053560691</v>
      </c>
      <c r="AS537" s="24" t="n">
        <v>0.227783239383556</v>
      </c>
      <c r="AU537" s="24" t="n">
        <v>0.3010086362859683</v>
      </c>
      <c r="AV537" s="24" t="n">
        <v>0.1371311201445235</v>
      </c>
      <c r="AW537" s="24" t="n">
        <v>0.2811280419409771</v>
      </c>
      <c r="AX537" s="24" t="n">
        <v>0.2906110614023856</v>
      </c>
    </row>
    <row r="538">
      <c r="B538" s="23" t="inlineStr">
        <is>
          <t>Poor prison conditions</t>
        </is>
      </c>
      <c r="C538" s="24" t="n">
        <v>0.2442112993547979</v>
      </c>
      <c r="D538" s="24" t="n">
        <v>0.2812334903417861</v>
      </c>
      <c r="E538" s="24" t="n">
        <v>0.207456545050813</v>
      </c>
      <c r="G538" s="24" t="n">
        <v>0.3021068190241064</v>
      </c>
      <c r="H538" s="24" t="n">
        <v>0.2944343920473408</v>
      </c>
      <c r="I538" s="24" t="n">
        <v>0.2447490864608333</v>
      </c>
      <c r="J538" s="24" t="n">
        <v>0.2107910550369719</v>
      </c>
      <c r="K538" s="24" t="n">
        <v>0.2091782255347961</v>
      </c>
      <c r="L538" s="24" t="n">
        <v>0.2154429356650851</v>
      </c>
      <c r="N538" s="24" t="n">
        <v>0.2512470406389111</v>
      </c>
      <c r="O538" s="24" t="n">
        <v>0.2070962660258595</v>
      </c>
      <c r="P538" s="24" t="n">
        <v>0.2164715096562007</v>
      </c>
      <c r="Q538" s="24" t="n">
        <v>0.2527332839945445</v>
      </c>
      <c r="R538" s="24" t="n">
        <v>0.2447910238093136</v>
      </c>
      <c r="S538" s="24" t="n">
        <v>0.2900945967084615</v>
      </c>
      <c r="T538" s="24" t="n">
        <v>0.2557482861300087</v>
      </c>
      <c r="U538" s="24" t="n">
        <v>0.2867816127000614</v>
      </c>
      <c r="V538" s="24" t="n">
        <v>0.2308065868562261</v>
      </c>
      <c r="W538" s="24" t="n">
        <v>0.1704372961375742</v>
      </c>
      <c r="Y538" s="24" t="n">
        <v>0.2376970712027313</v>
      </c>
      <c r="Z538" s="24" t="n">
        <v>0.2324195703560165</v>
      </c>
      <c r="AA538" s="24" t="n">
        <v>0.2439174437462895</v>
      </c>
      <c r="AB538" s="24" t="n">
        <v>0.2637450733952524</v>
      </c>
      <c r="AD538" s="24" t="n">
        <v>0.2500247053170556</v>
      </c>
      <c r="AE538" s="24" t="n">
        <v>0.2472940874038737</v>
      </c>
      <c r="AF538" s="24" t="n">
        <v>0.2709336794225352</v>
      </c>
      <c r="AG538" s="24" t="n">
        <v>0.3040821909799183</v>
      </c>
      <c r="AH538" s="24" t="n">
        <v>0.2105477798640365</v>
      </c>
      <c r="AI538" s="24" t="n">
        <v>0.1666674489159644</v>
      </c>
      <c r="AJ538" s="24" t="n">
        <v>0.2385141592197152</v>
      </c>
      <c r="AL538" s="24" t="n">
        <v>0.2765116948128995</v>
      </c>
      <c r="AM538" s="24" t="n">
        <v>0.2532816434529566</v>
      </c>
      <c r="AN538" s="24" t="n">
        <v>0.3006808174251233</v>
      </c>
      <c r="AO538" s="24" t="n">
        <v>0.302870324282592</v>
      </c>
      <c r="AP538" s="24" t="n">
        <v>0.1733744960960427</v>
      </c>
      <c r="AQ538" s="24" t="n">
        <v>0.2617244585115302</v>
      </c>
      <c r="AR538" s="24" t="n">
        <v>0.2213283172254674</v>
      </c>
      <c r="AS538" s="24" t="n">
        <v>0.2206259345721978</v>
      </c>
      <c r="AU538" s="24" t="n">
        <v>0.3053958686974974</v>
      </c>
      <c r="AV538" s="24" t="n">
        <v>0.2066971259694555</v>
      </c>
      <c r="AW538" s="24" t="n">
        <v>0.23196294600867</v>
      </c>
      <c r="AX538" s="24" t="n">
        <v>0.2538980873260405</v>
      </c>
    </row>
    <row r="539">
      <c r="B539" s="23" t="inlineStr">
        <is>
          <t>Lack of support to maintain positive family or social relationships</t>
        </is>
      </c>
      <c r="C539" s="24" t="n">
        <v>0.1618881969915969</v>
      </c>
      <c r="D539" s="24" t="n">
        <v>0.1725197099269004</v>
      </c>
      <c r="E539" s="24" t="n">
        <v>0.1515754983958731</v>
      </c>
      <c r="G539" s="24" t="n">
        <v>0.2072726709169247</v>
      </c>
      <c r="H539" s="24" t="n">
        <v>0.2592837883762819</v>
      </c>
      <c r="I539" s="24" t="n">
        <v>0.1684184787953133</v>
      </c>
      <c r="J539" s="24" t="n">
        <v>0.120680579986566</v>
      </c>
      <c r="K539" s="24" t="n">
        <v>0.125936623051869</v>
      </c>
      <c r="L539" s="24" t="n">
        <v>0.1051210662544599</v>
      </c>
      <c r="N539" s="24" t="n">
        <v>0.1841663210298446</v>
      </c>
      <c r="O539" s="24" t="n">
        <v>0.1535026618212525</v>
      </c>
      <c r="P539" s="24" t="n">
        <v>0.1641375619149793</v>
      </c>
      <c r="Q539" s="24" t="n">
        <v>0.1732809767148492</v>
      </c>
      <c r="R539" s="24" t="n">
        <v>0.1221506431200326</v>
      </c>
      <c r="S539" s="24" t="n">
        <v>0.161469614364895</v>
      </c>
      <c r="T539" s="24" t="n">
        <v>0.1562921227268741</v>
      </c>
      <c r="U539" s="24" t="n">
        <v>0.1891130937134805</v>
      </c>
      <c r="V539" s="24" t="n">
        <v>0.1518128485094338</v>
      </c>
      <c r="W539" s="24" t="n">
        <v>0.1481073575462855</v>
      </c>
      <c r="Y539" s="24" t="n">
        <v>0.179877752123954</v>
      </c>
      <c r="Z539" s="24" t="n">
        <v>0.1560027811090433</v>
      </c>
      <c r="AA539" s="24" t="n">
        <v>0.157927012997901</v>
      </c>
      <c r="AB539" s="24" t="n">
        <v>0.1520543810491941</v>
      </c>
      <c r="AD539" s="24" t="n">
        <v>0.1007025175116945</v>
      </c>
      <c r="AE539" s="24" t="n">
        <v>0.2145142444014138</v>
      </c>
      <c r="AF539" s="24" t="n">
        <v>0.1527672904951714</v>
      </c>
      <c r="AG539" s="24" t="n">
        <v>0.1856541445962261</v>
      </c>
      <c r="AH539" s="24" t="n">
        <v>0.1367473112470525</v>
      </c>
      <c r="AI539" s="24" t="n">
        <v>0.1347154311749568</v>
      </c>
      <c r="AJ539" s="24" t="n">
        <v>0.1491527337623491</v>
      </c>
      <c r="AL539" s="24" t="n">
        <v>0.1152862108414101</v>
      </c>
      <c r="AM539" s="24" t="n">
        <v>0.2314329286495878</v>
      </c>
      <c r="AN539" s="24" t="n">
        <v>0.1399359747944315</v>
      </c>
      <c r="AO539" s="24" t="n">
        <v>0.2391026517769276</v>
      </c>
      <c r="AP539" s="24" t="n">
        <v>0.1522485113776773</v>
      </c>
      <c r="AQ539" s="24" t="n">
        <v>0.1200166235993837</v>
      </c>
      <c r="AR539" s="24" t="n">
        <v>0.1051201828448125</v>
      </c>
      <c r="AS539" s="24" t="n">
        <v>0.08712282375836786</v>
      </c>
      <c r="AU539" s="24" t="n">
        <v>0.1956734424709866</v>
      </c>
      <c r="AV539" s="24" t="n">
        <v>0.1228036395360555</v>
      </c>
      <c r="AW539" s="24" t="n">
        <v>0.177846654769142</v>
      </c>
      <c r="AX539" s="24" t="n">
        <v>0.1499329151330517</v>
      </c>
    </row>
    <row r="540">
      <c r="B540" s="23" t="inlineStr">
        <is>
          <t>Don’t know</t>
        </is>
      </c>
      <c r="C540" s="24" t="n">
        <v>0.04684278695209469</v>
      </c>
      <c r="D540" s="24" t="n">
        <v>0.0427349503050433</v>
      </c>
      <c r="E540" s="24" t="n">
        <v>0.05100178403199369</v>
      </c>
      <c r="G540" s="24" t="n">
        <v>0.03177253634056308</v>
      </c>
      <c r="H540" s="24" t="n">
        <v>0.02380312812859732</v>
      </c>
      <c r="I540" s="24" t="n">
        <v>0.04663450667281331</v>
      </c>
      <c r="J540" s="24" t="n">
        <v>0.04779572778092797</v>
      </c>
      <c r="K540" s="24" t="n">
        <v>0.06361463352012793</v>
      </c>
      <c r="L540" s="24" t="n">
        <v>0.06363378468139906</v>
      </c>
      <c r="N540" s="24" t="n">
        <v>0.0468045818341736</v>
      </c>
      <c r="O540" s="24" t="n">
        <v>0.01035741597903238</v>
      </c>
      <c r="P540" s="24" t="n">
        <v>0.05955431272966998</v>
      </c>
      <c r="Q540" s="24" t="n">
        <v>0.07026097550798154</v>
      </c>
      <c r="R540" s="24" t="n">
        <v>0.04861456324654595</v>
      </c>
      <c r="S540" s="24" t="n">
        <v>0.03417846866023189</v>
      </c>
      <c r="T540" s="24" t="n">
        <v>0.04610168196018334</v>
      </c>
      <c r="U540" s="24" t="n">
        <v>0.04533000505074738</v>
      </c>
      <c r="V540" s="24" t="n">
        <v>0.03775554464244384</v>
      </c>
      <c r="W540" s="24" t="n">
        <v>0.05514828603974323</v>
      </c>
      <c r="Y540" s="24" t="n">
        <v>0.03547491370463117</v>
      </c>
      <c r="Z540" s="24" t="n">
        <v>0.06466327794365519</v>
      </c>
      <c r="AA540" s="24" t="n">
        <v>0.02345427284757889</v>
      </c>
      <c r="AB540" s="24" t="n">
        <v>0.06120431282208932</v>
      </c>
      <c r="AD540" s="24" t="n">
        <v>0.05427728294481594</v>
      </c>
      <c r="AE540" s="24" t="n">
        <v>0.0293166698277793</v>
      </c>
      <c r="AF540" s="24" t="n">
        <v>0.01987933921466639</v>
      </c>
      <c r="AG540" s="24" t="n">
        <v>0.04491411738599261</v>
      </c>
      <c r="AH540" s="24" t="n">
        <v>0.04725778334361366</v>
      </c>
      <c r="AI540" s="24" t="n">
        <v>0.2010142177149162</v>
      </c>
      <c r="AJ540" s="24" t="n">
        <v>0.06231460129363013</v>
      </c>
      <c r="AL540" s="24" t="n">
        <v>0.03685700192703722</v>
      </c>
      <c r="AM540" s="24" t="n">
        <v>0.033464198850666</v>
      </c>
      <c r="AN540" s="24" t="n">
        <v>0.01128597394921481</v>
      </c>
      <c r="AO540" s="24" t="n">
        <v>0.02866811687680616</v>
      </c>
      <c r="AP540" s="24" t="n">
        <v>0.05032177704135492</v>
      </c>
      <c r="AQ540" s="24" t="n">
        <v>0.08948820496896646</v>
      </c>
      <c r="AR540" s="24" t="n">
        <v>0.1014915162645264</v>
      </c>
      <c r="AS540" s="24" t="n">
        <v>0.05883892568140935</v>
      </c>
      <c r="AU540" s="24" t="n">
        <v>0.02085277968851148</v>
      </c>
      <c r="AV540" s="24" t="n">
        <v>0.07025211348678477</v>
      </c>
      <c r="AW540" s="24" t="n">
        <v>0.02816520875319443</v>
      </c>
      <c r="AX540" s="24" t="n">
        <v>0.08021447064311367</v>
      </c>
    </row>
    <row r="541">
      <c r="B541" s="23" t="inlineStr">
        <is>
          <t>Other (please specify)</t>
        </is>
      </c>
      <c r="C541" s="24" t="n">
        <v>0.007072591931268368</v>
      </c>
      <c r="D541" s="24" t="n">
        <v>0.009497454963983243</v>
      </c>
      <c r="E541" s="24" t="n">
        <v>0.004721782399775324</v>
      </c>
      <c r="G541" s="24" t="n">
        <v>0.003840814682331495</v>
      </c>
      <c r="H541" s="24" t="n">
        <v>0.006303999384326024</v>
      </c>
      <c r="I541" s="24" t="n">
        <v>0.003712015454370011</v>
      </c>
      <c r="J541" s="24" t="n">
        <v>0.005617380223519581</v>
      </c>
      <c r="K541" s="24" t="n">
        <v>0.006449852070172915</v>
      </c>
      <c r="L541" s="24" t="n">
        <v>0.01414726784217273</v>
      </c>
      <c r="N541" s="24" t="n">
        <v>0.009216853983193468</v>
      </c>
      <c r="O541" s="24" t="n">
        <v>0</v>
      </c>
      <c r="P541" s="24" t="n">
        <v>0</v>
      </c>
      <c r="Q541" s="24" t="n">
        <v>0</v>
      </c>
      <c r="R541" s="24" t="n">
        <v>0.02421201438050834</v>
      </c>
      <c r="S541" s="24" t="n">
        <v>0</v>
      </c>
      <c r="T541" s="24" t="n">
        <v>0.009071858299455232</v>
      </c>
      <c r="U541" s="24" t="n">
        <v>0.006328069659942424</v>
      </c>
      <c r="V541" s="24" t="n">
        <v>0.01138146983500606</v>
      </c>
      <c r="W541" s="24" t="n">
        <v>0.01107296196638822</v>
      </c>
      <c r="Y541" s="24" t="n">
        <v>0.01778415094367253</v>
      </c>
      <c r="Z541" s="24" t="n">
        <v>0.006308028199860979</v>
      </c>
      <c r="AA541" s="24" t="n">
        <v>0</v>
      </c>
      <c r="AB541" s="24" t="n">
        <v>0.002521606250588904</v>
      </c>
      <c r="AD541" s="24" t="n">
        <v>0.005518867246848989</v>
      </c>
      <c r="AE541" s="24" t="n">
        <v>0.004178227198311751</v>
      </c>
      <c r="AF541" s="24" t="n">
        <v>0.01378899581903373</v>
      </c>
      <c r="AG541" s="24" t="n">
        <v>0.008788762151410973</v>
      </c>
      <c r="AH541" s="24" t="n">
        <v>0.01889707371555083</v>
      </c>
      <c r="AI541" s="24" t="n">
        <v>0</v>
      </c>
      <c r="AJ541" s="24" t="n">
        <v>0.002556043991286487</v>
      </c>
      <c r="AL541" s="24" t="n">
        <v>0</v>
      </c>
      <c r="AM541" s="24" t="n">
        <v>0.002460777673606162</v>
      </c>
      <c r="AN541" s="24" t="n">
        <v>0</v>
      </c>
      <c r="AO541" s="24" t="n">
        <v>0.004672790653690669</v>
      </c>
      <c r="AP541" s="24" t="n">
        <v>0.008059199804794401</v>
      </c>
      <c r="AQ541" s="24" t="n">
        <v>0.006759672999726338</v>
      </c>
      <c r="AR541" s="24" t="n">
        <v>0.0110559025738779</v>
      </c>
      <c r="AS541" s="24" t="n">
        <v>0.05942008229117547</v>
      </c>
      <c r="AU541" s="24" t="n">
        <v>0.01006105261902843</v>
      </c>
      <c r="AV541" s="24" t="n">
        <v>0.01649254467566294</v>
      </c>
      <c r="AW541" s="24" t="n">
        <v>0.001278880481729576</v>
      </c>
      <c r="AX541" s="24" t="n">
        <v>0</v>
      </c>
    </row>
    <row r="543">
      <c r="B543" s="20" t="inlineStr">
        <is>
          <t>Which of the following areas do you think would most improve rehabilitation inside prisons? Please select up to 2</t>
        </is>
      </c>
    </row>
    <row r="544">
      <c r="B544" s="21" t="inlineStr">
        <is>
          <t>BASE: All Respondents</t>
        </is>
      </c>
    </row>
    <row r="545">
      <c r="B545" s="16" t="inlineStr">
        <is>
          <t>Unweighted</t>
        </is>
      </c>
      <c r="C545" s="22" t="n">
        <v>1999</v>
      </c>
      <c r="D545" s="22" t="n">
        <v>936</v>
      </c>
      <c r="E545" s="22" t="n">
        <v>1056</v>
      </c>
      <c r="G545" s="22" t="n">
        <v>282</v>
      </c>
      <c r="H545" s="22" t="n">
        <v>355</v>
      </c>
      <c r="I545" s="22" t="n">
        <v>333</v>
      </c>
      <c r="J545" s="22" t="n">
        <v>313</v>
      </c>
      <c r="K545" s="22" t="n">
        <v>283</v>
      </c>
      <c r="L545" s="22" t="n">
        <v>433</v>
      </c>
      <c r="N545" s="22" t="n">
        <v>103</v>
      </c>
      <c r="O545" s="22" t="n">
        <v>103</v>
      </c>
      <c r="P545" s="22" t="n">
        <v>259</v>
      </c>
      <c r="Q545" s="22" t="n">
        <v>192</v>
      </c>
      <c r="R545" s="22" t="n">
        <v>162</v>
      </c>
      <c r="S545" s="22" t="n">
        <v>220</v>
      </c>
      <c r="T545" s="22" t="n">
        <v>220</v>
      </c>
      <c r="U545" s="22" t="n">
        <v>302</v>
      </c>
      <c r="V545" s="22" t="n">
        <v>270</v>
      </c>
      <c r="W545" s="22" t="n">
        <v>168</v>
      </c>
      <c r="Y545" s="22" t="n">
        <v>568</v>
      </c>
      <c r="Z545" s="22" t="n">
        <v>481</v>
      </c>
      <c r="AA545" s="22" t="n">
        <v>459</v>
      </c>
      <c r="AB545" s="22" t="n">
        <v>474</v>
      </c>
      <c r="AD545" s="22" t="n">
        <v>355</v>
      </c>
      <c r="AE545" s="22" t="n">
        <v>640</v>
      </c>
      <c r="AF545" s="22" t="n">
        <v>155</v>
      </c>
      <c r="AG545" s="22" t="n">
        <v>118</v>
      </c>
      <c r="AH545" s="22" t="n">
        <v>274</v>
      </c>
      <c r="AI545" s="22" t="n">
        <v>42</v>
      </c>
      <c r="AJ545" s="22" t="n">
        <v>415</v>
      </c>
      <c r="AL545" s="22" t="n">
        <v>299</v>
      </c>
      <c r="AM545" s="22" t="n">
        <v>422</v>
      </c>
      <c r="AN545" s="22" t="n">
        <v>182</v>
      </c>
      <c r="AO545" s="22" t="n">
        <v>220</v>
      </c>
      <c r="AP545" s="22" t="n">
        <v>458</v>
      </c>
      <c r="AQ545" s="22" t="n">
        <v>159</v>
      </c>
      <c r="AR545" s="22" t="n">
        <v>174</v>
      </c>
      <c r="AS545" s="22" t="n">
        <v>85</v>
      </c>
      <c r="AU545" s="22" t="n">
        <v>423</v>
      </c>
      <c r="AV545" s="22" t="n">
        <v>543</v>
      </c>
      <c r="AW545" s="22" t="n">
        <v>701</v>
      </c>
      <c r="AX545" s="22" t="n">
        <v>332</v>
      </c>
    </row>
    <row r="546">
      <c r="B546" s="18" t="inlineStr">
        <is>
          <t>Weighted</t>
        </is>
      </c>
      <c r="C546" s="22" t="n">
        <v>1999</v>
      </c>
      <c r="D546" s="22" t="n">
        <v>987</v>
      </c>
      <c r="E546" s="22" t="n">
        <v>1009</v>
      </c>
      <c r="G546" s="22" t="n">
        <v>277</v>
      </c>
      <c r="H546" s="22" t="n">
        <v>341</v>
      </c>
      <c r="I546" s="22" t="n">
        <v>340</v>
      </c>
      <c r="J546" s="22" t="n">
        <v>341</v>
      </c>
      <c r="K546" s="22" t="n">
        <v>282</v>
      </c>
      <c r="L546" s="22" t="n">
        <v>420</v>
      </c>
      <c r="N546" s="22" t="n">
        <v>114</v>
      </c>
      <c r="O546" s="22" t="n">
        <v>91</v>
      </c>
      <c r="P546" s="22" t="n">
        <v>250</v>
      </c>
      <c r="Q546" s="22" t="n">
        <v>182</v>
      </c>
      <c r="R546" s="22" t="n">
        <v>159</v>
      </c>
      <c r="S546" s="22" t="n">
        <v>205</v>
      </c>
      <c r="T546" s="22" t="n">
        <v>205</v>
      </c>
      <c r="U546" s="22" t="n">
        <v>317</v>
      </c>
      <c r="V546" s="22" t="n">
        <v>295</v>
      </c>
      <c r="W546" s="22" t="n">
        <v>182</v>
      </c>
      <c r="Y546" s="22" t="n">
        <v>540</v>
      </c>
      <c r="Z546" s="22" t="n">
        <v>519</v>
      </c>
      <c r="AA546" s="22" t="n">
        <v>440</v>
      </c>
      <c r="AB546" s="22" t="n">
        <v>500</v>
      </c>
      <c r="AD546" s="22" t="n">
        <v>350</v>
      </c>
      <c r="AE546" s="22" t="n">
        <v>639</v>
      </c>
      <c r="AF546" s="22" t="n">
        <v>159</v>
      </c>
      <c r="AG546" s="22" t="n">
        <v>114</v>
      </c>
      <c r="AH546" s="22" t="n">
        <v>280</v>
      </c>
      <c r="AI546" s="22" t="n">
        <v>42</v>
      </c>
      <c r="AJ546" s="22" t="n">
        <v>416</v>
      </c>
      <c r="AL546" s="22" t="n">
        <v>296</v>
      </c>
      <c r="AM546" s="22" t="n">
        <v>417</v>
      </c>
      <c r="AN546" s="22" t="n">
        <v>184</v>
      </c>
      <c r="AO546" s="22" t="n">
        <v>215</v>
      </c>
      <c r="AP546" s="22" t="n">
        <v>465</v>
      </c>
      <c r="AQ546" s="22" t="n">
        <v>157</v>
      </c>
      <c r="AR546" s="22" t="n">
        <v>175</v>
      </c>
      <c r="AS546" s="22" t="n">
        <v>90</v>
      </c>
      <c r="AU546" s="22" t="n">
        <v>421</v>
      </c>
      <c r="AV546" s="22" t="n">
        <v>546</v>
      </c>
      <c r="AW546" s="22" t="n">
        <v>697</v>
      </c>
      <c r="AX546" s="22" t="n">
        <v>335</v>
      </c>
    </row>
    <row r="547">
      <c r="B547" s="23" t="inlineStr">
        <is>
          <t>Better access to education and skills training (e.g. education programmes, employment skills, mental health support, vocational training)</t>
        </is>
      </c>
      <c r="C547" s="24" t="n">
        <v>0.4005944625153657</v>
      </c>
      <c r="D547" s="24" t="n">
        <v>0.3874020354067031</v>
      </c>
      <c r="E547" s="24" t="n">
        <v>0.4134287236634009</v>
      </c>
      <c r="G547" s="24" t="n">
        <v>0.3632404587270869</v>
      </c>
      <c r="H547" s="24" t="n">
        <v>0.3973583616350802</v>
      </c>
      <c r="I547" s="24" t="n">
        <v>0.3581669370685697</v>
      </c>
      <c r="J547" s="24" t="n">
        <v>0.3869128651625317</v>
      </c>
      <c r="K547" s="24" t="n">
        <v>0.422895173171713</v>
      </c>
      <c r="L547" s="24" t="n">
        <v>0.4583257374874893</v>
      </c>
      <c r="N547" s="24" t="n">
        <v>0.366181374455443</v>
      </c>
      <c r="O547" s="24" t="n">
        <v>0.408138143364383</v>
      </c>
      <c r="P547" s="24" t="n">
        <v>0.3947200532096561</v>
      </c>
      <c r="Q547" s="24" t="n">
        <v>0.3748351839279159</v>
      </c>
      <c r="R547" s="24" t="n">
        <v>0.3393753787437269</v>
      </c>
      <c r="S547" s="24" t="n">
        <v>0.4490262591470858</v>
      </c>
      <c r="T547" s="24" t="n">
        <v>0.4432827208083446</v>
      </c>
      <c r="U547" s="24" t="n">
        <v>0.4001307872324145</v>
      </c>
      <c r="V547" s="24" t="n">
        <v>0.4095407711253597</v>
      </c>
      <c r="W547" s="24" t="n">
        <v>0.3894948088612173</v>
      </c>
      <c r="Y547" s="24" t="n">
        <v>0.4190577606547334</v>
      </c>
      <c r="Z547" s="24" t="n">
        <v>0.4142165374712007</v>
      </c>
      <c r="AA547" s="24" t="n">
        <v>0.4204168659182991</v>
      </c>
      <c r="AB547" s="24" t="n">
        <v>0.3490706717261103</v>
      </c>
      <c r="AD547" s="24" t="n">
        <v>0.3916406930885266</v>
      </c>
      <c r="AE547" s="24" t="n">
        <v>0.4295378131889135</v>
      </c>
      <c r="AF547" s="24" t="n">
        <v>0.4200764616065555</v>
      </c>
      <c r="AG547" s="24" t="n">
        <v>0.456087965457429</v>
      </c>
      <c r="AH547" s="24" t="n">
        <v>0.3552770535287092</v>
      </c>
      <c r="AI547" s="24" t="n">
        <v>0.3217504467121161</v>
      </c>
      <c r="AJ547" s="24" t="n">
        <v>0.3795270495806244</v>
      </c>
      <c r="AL547" s="24" t="n">
        <v>0.3669566803762447</v>
      </c>
      <c r="AM547" s="24" t="n">
        <v>0.4290168531375362</v>
      </c>
      <c r="AN547" s="24" t="n">
        <v>0.4356305153797916</v>
      </c>
      <c r="AO547" s="24" t="n">
        <v>0.398169709409235</v>
      </c>
      <c r="AP547" s="24" t="n">
        <v>0.4007796994024668</v>
      </c>
      <c r="AQ547" s="24" t="n">
        <v>0.3770403881801326</v>
      </c>
      <c r="AR547" s="24" t="n">
        <v>0.4049569825712693</v>
      </c>
      <c r="AS547" s="24" t="n">
        <v>0.3455281021213131</v>
      </c>
      <c r="AU547" s="24" t="n">
        <v>0.4044807528395917</v>
      </c>
      <c r="AV547" s="24" t="n">
        <v>0.4115523700130471</v>
      </c>
      <c r="AW547" s="24" t="n">
        <v>0.4251467171790393</v>
      </c>
      <c r="AX547" s="24" t="n">
        <v>0.3267563646711044</v>
      </c>
    </row>
    <row r="548">
      <c r="B548" s="23" t="inlineStr">
        <is>
          <t>More opportunities to do work or employment-related training</t>
        </is>
      </c>
      <c r="C548" s="24" t="n">
        <v>0.3008797992120444</v>
      </c>
      <c r="D548" s="24" t="n">
        <v>0.2928398237166781</v>
      </c>
      <c r="E548" s="24" t="n">
        <v>0.3091753087010444</v>
      </c>
      <c r="G548" s="24" t="n">
        <v>0.2504426773431158</v>
      </c>
      <c r="H548" s="24" t="n">
        <v>0.2852033803243019</v>
      </c>
      <c r="I548" s="24" t="n">
        <v>0.2709667774613854</v>
      </c>
      <c r="J548" s="24" t="n">
        <v>0.2951985580591743</v>
      </c>
      <c r="K548" s="24" t="n">
        <v>0.3077635347139054</v>
      </c>
      <c r="L548" s="24" t="n">
        <v>0.3710726982264958</v>
      </c>
      <c r="N548" s="24" t="n">
        <v>0.262249464614611</v>
      </c>
      <c r="O548" s="24" t="n">
        <v>0.3767905491766709</v>
      </c>
      <c r="P548" s="24" t="n">
        <v>0.2977179412757714</v>
      </c>
      <c r="Q548" s="24" t="n">
        <v>0.2837106717833575</v>
      </c>
      <c r="R548" s="24" t="n">
        <v>0.2732216133626164</v>
      </c>
      <c r="S548" s="24" t="n">
        <v>0.2798947266082416</v>
      </c>
      <c r="T548" s="24" t="n">
        <v>0.2889453137317216</v>
      </c>
      <c r="U548" s="24" t="n">
        <v>0.3192212725812818</v>
      </c>
      <c r="V548" s="24" t="n">
        <v>0.2953885253232981</v>
      </c>
      <c r="W548" s="24" t="n">
        <v>0.3467608717033839</v>
      </c>
      <c r="Y548" s="24" t="n">
        <v>0.2998751300115474</v>
      </c>
      <c r="Z548" s="24" t="n">
        <v>0.3134065192285037</v>
      </c>
      <c r="AA548" s="24" t="n">
        <v>0.2850250585026412</v>
      </c>
      <c r="AB548" s="24" t="n">
        <v>0.3029142783957717</v>
      </c>
      <c r="AD548" s="24" t="n">
        <v>0.3217938032557501</v>
      </c>
      <c r="AE548" s="24" t="n">
        <v>0.2915670890290107</v>
      </c>
      <c r="AF548" s="24" t="n">
        <v>0.3071094354027009</v>
      </c>
      <c r="AG548" s="24" t="n">
        <v>0.2617754067497879</v>
      </c>
      <c r="AH548" s="24" t="n">
        <v>0.3415732669267448</v>
      </c>
      <c r="AI548" s="24" t="n">
        <v>0.2245053565954476</v>
      </c>
      <c r="AJ548" s="24" t="n">
        <v>0.2863701967474269</v>
      </c>
      <c r="AL548" s="24" t="n">
        <v>0.3459770574308374</v>
      </c>
      <c r="AM548" s="24" t="n">
        <v>0.2867034228104102</v>
      </c>
      <c r="AN548" s="24" t="n">
        <v>0.3000835968533341</v>
      </c>
      <c r="AO548" s="24" t="n">
        <v>0.244574659984279</v>
      </c>
      <c r="AP548" s="24" t="n">
        <v>0.3243170481939857</v>
      </c>
      <c r="AQ548" s="24" t="n">
        <v>0.2643160223828891</v>
      </c>
      <c r="AR548" s="24" t="n">
        <v>0.299327039068411</v>
      </c>
      <c r="AS548" s="24" t="n">
        <v>0.3000414423196293</v>
      </c>
      <c r="AU548" s="24" t="n">
        <v>0.3035213193838486</v>
      </c>
      <c r="AV548" s="24" t="n">
        <v>0.3072264591874992</v>
      </c>
      <c r="AW548" s="24" t="n">
        <v>0.3263055784040472</v>
      </c>
      <c r="AX548" s="24" t="n">
        <v>0.2343121315577939</v>
      </c>
    </row>
    <row r="549">
      <c r="B549" s="23" t="inlineStr">
        <is>
          <t>Better access to drug and alcohol treatment</t>
        </is>
      </c>
      <c r="C549" s="24" t="n">
        <v>0.2926126984483161</v>
      </c>
      <c r="D549" s="24" t="n">
        <v>0.2724871704693835</v>
      </c>
      <c r="E549" s="24" t="n">
        <v>0.3127282581198619</v>
      </c>
      <c r="G549" s="24" t="n">
        <v>0.2027945835342838</v>
      </c>
      <c r="H549" s="24" t="n">
        <v>0.2571704637238912</v>
      </c>
      <c r="I549" s="24" t="n">
        <v>0.2876350878091635</v>
      </c>
      <c r="J549" s="24" t="n">
        <v>0.3291969832062475</v>
      </c>
      <c r="K549" s="24" t="n">
        <v>0.325544448479097</v>
      </c>
      <c r="L549" s="24" t="n">
        <v>0.3328520337963748</v>
      </c>
      <c r="N549" s="24" t="n">
        <v>0.3338317942008798</v>
      </c>
      <c r="O549" s="24" t="n">
        <v>0.2566327640244943</v>
      </c>
      <c r="P549" s="24" t="n">
        <v>0.3248377413022694</v>
      </c>
      <c r="Q549" s="24" t="n">
        <v>0.2870473323844057</v>
      </c>
      <c r="R549" s="24" t="n">
        <v>0.3226541109864242</v>
      </c>
      <c r="S549" s="24" t="n">
        <v>0.2682116049768801</v>
      </c>
      <c r="T549" s="24" t="n">
        <v>0.3169341624479161</v>
      </c>
      <c r="U549" s="24" t="n">
        <v>0.1925697230106893</v>
      </c>
      <c r="V549" s="24" t="n">
        <v>0.3571073802349021</v>
      </c>
      <c r="W549" s="24" t="n">
        <v>0.2895460805374976</v>
      </c>
      <c r="Y549" s="24" t="n">
        <v>0.2952422995451769</v>
      </c>
      <c r="Z549" s="24" t="n">
        <v>0.2989244573040644</v>
      </c>
      <c r="AA549" s="24" t="n">
        <v>0.298947735620233</v>
      </c>
      <c r="AB549" s="24" t="n">
        <v>0.277646290860153</v>
      </c>
      <c r="AD549" s="24" t="n">
        <v>0.2943759510375977</v>
      </c>
      <c r="AE549" s="24" t="n">
        <v>0.2886084759841173</v>
      </c>
      <c r="AF549" s="24" t="n">
        <v>0.3520843863970781</v>
      </c>
      <c r="AG549" s="24" t="n">
        <v>0.2442568320945959</v>
      </c>
      <c r="AH549" s="24" t="n">
        <v>0.2888828771107447</v>
      </c>
      <c r="AI549" s="24" t="n">
        <v>0.1862081166901187</v>
      </c>
      <c r="AJ549" s="24" t="n">
        <v>0.3012341122963348</v>
      </c>
      <c r="AL549" s="24" t="n">
        <v>0.2785637873888533</v>
      </c>
      <c r="AM549" s="24" t="n">
        <v>0.2858814151278186</v>
      </c>
      <c r="AN549" s="24" t="n">
        <v>0.3282205629318839</v>
      </c>
      <c r="AO549" s="24" t="n">
        <v>0.2841821128779337</v>
      </c>
      <c r="AP549" s="24" t="n">
        <v>0.2871194956242162</v>
      </c>
      <c r="AQ549" s="24" t="n">
        <v>0.2547657973875811</v>
      </c>
      <c r="AR549" s="24" t="n">
        <v>0.3501289851141257</v>
      </c>
      <c r="AS549" s="24" t="n">
        <v>0.2998621335275433</v>
      </c>
      <c r="AU549" s="24" t="n">
        <v>0.2992271515819419</v>
      </c>
      <c r="AV549" s="24" t="n">
        <v>0.3273812790173258</v>
      </c>
      <c r="AW549" s="24" t="n">
        <v>0.2944498183994584</v>
      </c>
      <c r="AX549" s="24" t="n">
        <v>0.2237576307904645</v>
      </c>
    </row>
    <row r="550">
      <c r="B550" s="23" t="inlineStr">
        <is>
          <t>Better planning and preparation before release</t>
        </is>
      </c>
      <c r="C550" s="24" t="n">
        <v>0.290878806062068</v>
      </c>
      <c r="D550" s="24" t="n">
        <v>0.2792647108149454</v>
      </c>
      <c r="E550" s="24" t="n">
        <v>0.301844266808925</v>
      </c>
      <c r="G550" s="24" t="n">
        <v>0.2563529354446208</v>
      </c>
      <c r="H550" s="24" t="n">
        <v>0.2645988594638309</v>
      </c>
      <c r="I550" s="24" t="n">
        <v>0.2931154534779616</v>
      </c>
      <c r="J550" s="24" t="n">
        <v>0.2871169386830942</v>
      </c>
      <c r="K550" s="24" t="n">
        <v>0.3411577578480899</v>
      </c>
      <c r="L550" s="24" t="n">
        <v>0.302478334839248</v>
      </c>
      <c r="N550" s="24" t="n">
        <v>0.3297824290900092</v>
      </c>
      <c r="O550" s="24" t="n">
        <v>0.2100411298359784</v>
      </c>
      <c r="P550" s="24" t="n">
        <v>0.2811443793275502</v>
      </c>
      <c r="Q550" s="24" t="n">
        <v>0.3426242175280733</v>
      </c>
      <c r="R550" s="24" t="n">
        <v>0.2997076453048601</v>
      </c>
      <c r="S550" s="24" t="n">
        <v>0.3110411050953437</v>
      </c>
      <c r="T550" s="24" t="n">
        <v>0.3130535796739933</v>
      </c>
      <c r="U550" s="24" t="n">
        <v>0.2744744776393657</v>
      </c>
      <c r="V550" s="24" t="n">
        <v>0.2793005995419873</v>
      </c>
      <c r="W550" s="24" t="n">
        <v>0.2606874738772459</v>
      </c>
      <c r="Y550" s="24" t="n">
        <v>0.3086066636700515</v>
      </c>
      <c r="Z550" s="24" t="n">
        <v>0.2819663671717381</v>
      </c>
      <c r="AA550" s="24" t="n">
        <v>0.2858656448620268</v>
      </c>
      <c r="AB550" s="24" t="n">
        <v>0.2853954132696445</v>
      </c>
      <c r="AD550" s="24" t="n">
        <v>0.2692317429849356</v>
      </c>
      <c r="AE550" s="24" t="n">
        <v>0.2905292079173145</v>
      </c>
      <c r="AF550" s="24" t="n">
        <v>0.3243798802150887</v>
      </c>
      <c r="AG550" s="24" t="n">
        <v>0.2282896093482052</v>
      </c>
      <c r="AH550" s="24" t="n">
        <v>0.296732367574441</v>
      </c>
      <c r="AI550" s="24" t="n">
        <v>0.2872289040510784</v>
      </c>
      <c r="AJ550" s="24" t="n">
        <v>0.3104593494727487</v>
      </c>
      <c r="AL550" s="24" t="n">
        <v>0.2792850468370463</v>
      </c>
      <c r="AM550" s="24" t="n">
        <v>0.3055914908896926</v>
      </c>
      <c r="AN550" s="24" t="n">
        <v>0.2717061903627674</v>
      </c>
      <c r="AO550" s="24" t="n">
        <v>0.2279328116726699</v>
      </c>
      <c r="AP550" s="24" t="n">
        <v>0.3145985960388005</v>
      </c>
      <c r="AQ550" s="24" t="n">
        <v>0.346377278189329</v>
      </c>
      <c r="AR550" s="24" t="n">
        <v>0.2345618985896287</v>
      </c>
      <c r="AS550" s="24" t="n">
        <v>0.3401675731083303</v>
      </c>
      <c r="AU550" s="24" t="n">
        <v>0.282729914960807</v>
      </c>
      <c r="AV550" s="24" t="n">
        <v>0.3238224173581623</v>
      </c>
      <c r="AW550" s="24" t="n">
        <v>0.2749447331895508</v>
      </c>
      <c r="AX550" s="24" t="n">
        <v>0.2805442490507956</v>
      </c>
    </row>
    <row r="551">
      <c r="B551" s="23" t="inlineStr">
        <is>
          <t>Better access to mental health support</t>
        </is>
      </c>
      <c r="C551" s="24" t="n">
        <v>0.241228685713142</v>
      </c>
      <c r="D551" s="24" t="n">
        <v>0.2228875601271819</v>
      </c>
      <c r="E551" s="24" t="n">
        <v>0.2582138089855212</v>
      </c>
      <c r="G551" s="24" t="n">
        <v>0.3200849618816494</v>
      </c>
      <c r="H551" s="24" t="n">
        <v>0.3283345216772402</v>
      </c>
      <c r="I551" s="24" t="n">
        <v>0.2876652385793432</v>
      </c>
      <c r="J551" s="24" t="n">
        <v>0.2478714310884929</v>
      </c>
      <c r="K551" s="24" t="n">
        <v>0.1548765793217479</v>
      </c>
      <c r="L551" s="24" t="n">
        <v>0.1334582475515311</v>
      </c>
      <c r="N551" s="24" t="n">
        <v>0.2568451394074716</v>
      </c>
      <c r="O551" s="24" t="n">
        <v>0.2362745335399705</v>
      </c>
      <c r="P551" s="24" t="n">
        <v>0.2596503787821203</v>
      </c>
      <c r="Q551" s="24" t="n">
        <v>0.2219555529167393</v>
      </c>
      <c r="R551" s="24" t="n">
        <v>0.2249759082661537</v>
      </c>
      <c r="S551" s="24" t="n">
        <v>0.2692800668748646</v>
      </c>
      <c r="T551" s="24" t="n">
        <v>0.2021167960815677</v>
      </c>
      <c r="U551" s="24" t="n">
        <v>0.3071701048170394</v>
      </c>
      <c r="V551" s="24" t="n">
        <v>0.1921232686792861</v>
      </c>
      <c r="W551" s="24" t="n">
        <v>0.2193639947259243</v>
      </c>
      <c r="Y551" s="24" t="n">
        <v>0.1967464264045994</v>
      </c>
      <c r="Z551" s="24" t="n">
        <v>0.2426211036661097</v>
      </c>
      <c r="AA551" s="24" t="n">
        <v>0.2574951616546313</v>
      </c>
      <c r="AB551" s="24" t="n">
        <v>0.2735096971026768</v>
      </c>
      <c r="AD551" s="24" t="n">
        <v>0.1920153747270246</v>
      </c>
      <c r="AE551" s="24" t="n">
        <v>0.2769928470191795</v>
      </c>
      <c r="AF551" s="24" t="n">
        <v>0.1629696270405925</v>
      </c>
      <c r="AG551" s="24" t="n">
        <v>0.3142924436868352</v>
      </c>
      <c r="AH551" s="24" t="n">
        <v>0.2294214328949849</v>
      </c>
      <c r="AI551" s="24" t="n">
        <v>0.2083914380927278</v>
      </c>
      <c r="AJ551" s="24" t="n">
        <v>0.2487958884197678</v>
      </c>
      <c r="AL551" s="24" t="n">
        <v>0.2211429012681188</v>
      </c>
      <c r="AM551" s="24" t="n">
        <v>0.2740594065509431</v>
      </c>
      <c r="AN551" s="24" t="n">
        <v>0.1887319987659226</v>
      </c>
      <c r="AO551" s="24" t="n">
        <v>0.4033623161083408</v>
      </c>
      <c r="AP551" s="24" t="n">
        <v>0.209611990554574</v>
      </c>
      <c r="AQ551" s="24" t="n">
        <v>0.2786410491884387</v>
      </c>
      <c r="AR551" s="24" t="n">
        <v>0.1358281357577118</v>
      </c>
      <c r="AS551" s="24" t="n">
        <v>0.178929888027356</v>
      </c>
      <c r="AU551" s="24" t="n">
        <v>0.2860283908620077</v>
      </c>
      <c r="AV551" s="24" t="n">
        <v>0.1509578323498671</v>
      </c>
      <c r="AW551" s="24" t="n">
        <v>0.2602756348788874</v>
      </c>
      <c r="AX551" s="24" t="n">
        <v>0.2924802483478812</v>
      </c>
    </row>
    <row r="552">
      <c r="B552" s="23" t="inlineStr">
        <is>
          <t>Improved prison conditions</t>
        </is>
      </c>
      <c r="C552" s="24" t="n">
        <v>0.1871340743634511</v>
      </c>
      <c r="D552" s="24" t="n">
        <v>0.2371748447755926</v>
      </c>
      <c r="E552" s="24" t="n">
        <v>0.1382929473023706</v>
      </c>
      <c r="G552" s="24" t="n">
        <v>0.2922553126547311</v>
      </c>
      <c r="H552" s="24" t="n">
        <v>0.1852946894588432</v>
      </c>
      <c r="I552" s="24" t="n">
        <v>0.1713058241634031</v>
      </c>
      <c r="J552" s="24" t="n">
        <v>0.1552114915384194</v>
      </c>
      <c r="K552" s="24" t="n">
        <v>0.1593646869259684</v>
      </c>
      <c r="L552" s="24" t="n">
        <v>0.1766945873645429</v>
      </c>
      <c r="N552" s="24" t="n">
        <v>0.1465734254011945</v>
      </c>
      <c r="O552" s="24" t="n">
        <v>0.192299307219599</v>
      </c>
      <c r="P552" s="24" t="n">
        <v>0.1875559220577826</v>
      </c>
      <c r="Q552" s="24" t="n">
        <v>0.1922368307194928</v>
      </c>
      <c r="R552" s="24" t="n">
        <v>0.1881383504439467</v>
      </c>
      <c r="S552" s="24" t="n">
        <v>0.1684620928278656</v>
      </c>
      <c r="T552" s="24" t="n">
        <v>0.1704955049078081</v>
      </c>
      <c r="U552" s="24" t="n">
        <v>0.2158785342691485</v>
      </c>
      <c r="V552" s="24" t="n">
        <v>0.2020036844942364</v>
      </c>
      <c r="W552" s="24" t="n">
        <v>0.1687784373129421</v>
      </c>
      <c r="Y552" s="24" t="n">
        <v>0.2044965748476462</v>
      </c>
      <c r="Z552" s="24" t="n">
        <v>0.1867717196378149</v>
      </c>
      <c r="AA552" s="24" t="n">
        <v>0.156589787443088</v>
      </c>
      <c r="AB552" s="24" t="n">
        <v>0.1956376705356505</v>
      </c>
      <c r="AD552" s="24" t="n">
        <v>0.216432739961157</v>
      </c>
      <c r="AE552" s="24" t="n">
        <v>0.1969155613485832</v>
      </c>
      <c r="AF552" s="24" t="n">
        <v>0.2142403640922752</v>
      </c>
      <c r="AG552" s="24" t="n">
        <v>0.1586982339339371</v>
      </c>
      <c r="AH552" s="24" t="n">
        <v>0.1315146453305462</v>
      </c>
      <c r="AI552" s="24" t="n">
        <v>0.152819503029628</v>
      </c>
      <c r="AJ552" s="24" t="n">
        <v>0.1858503390065293</v>
      </c>
      <c r="AL552" s="24" t="n">
        <v>0.1927015985010204</v>
      </c>
      <c r="AM552" s="24" t="n">
        <v>0.2050699115505709</v>
      </c>
      <c r="AN552" s="24" t="n">
        <v>0.2370091680470159</v>
      </c>
      <c r="AO552" s="24" t="n">
        <v>0.2147023385730364</v>
      </c>
      <c r="AP552" s="24" t="n">
        <v>0.1603072381618109</v>
      </c>
      <c r="AQ552" s="24" t="n">
        <v>0.1315659336128184</v>
      </c>
      <c r="AR552" s="24" t="n">
        <v>0.198325490172144</v>
      </c>
      <c r="AS552" s="24" t="n">
        <v>0.132047649165104</v>
      </c>
      <c r="AU552" s="24" t="n">
        <v>0.2140721466441742</v>
      </c>
      <c r="AV552" s="24" t="n">
        <v>0.1425796712538368</v>
      </c>
      <c r="AW552" s="24" t="n">
        <v>0.2010682149301272</v>
      </c>
      <c r="AX552" s="24" t="n">
        <v>0.1969268634563011</v>
      </c>
    </row>
    <row r="553">
      <c r="B553" s="23" t="inlineStr">
        <is>
          <t>More support to maintain positive family or social relationships</t>
        </is>
      </c>
      <c r="C553" s="24" t="n">
        <v>0.1407585241427498</v>
      </c>
      <c r="D553" s="24" t="n">
        <v>0.161651838467543</v>
      </c>
      <c r="E553" s="24" t="n">
        <v>0.1207429208964629</v>
      </c>
      <c r="G553" s="24" t="n">
        <v>0.167546764093982</v>
      </c>
      <c r="H553" s="24" t="n">
        <v>0.1926586613924851</v>
      </c>
      <c r="I553" s="24" t="n">
        <v>0.1812227150977832</v>
      </c>
      <c r="J553" s="24" t="n">
        <v>0.1268028281520481</v>
      </c>
      <c r="K553" s="24" t="n">
        <v>0.09276374729811541</v>
      </c>
      <c r="L553" s="24" t="n">
        <v>0.09171917131227113</v>
      </c>
      <c r="N553" s="24" t="n">
        <v>0.1203608537295926</v>
      </c>
      <c r="O553" s="24" t="n">
        <v>0.1038181611400945</v>
      </c>
      <c r="P553" s="24" t="n">
        <v>0.1399912117682684</v>
      </c>
      <c r="Q553" s="24" t="n">
        <v>0.1092506067814494</v>
      </c>
      <c r="R553" s="24" t="n">
        <v>0.1302951108182333</v>
      </c>
      <c r="S553" s="24" t="n">
        <v>0.1519463972038274</v>
      </c>
      <c r="T553" s="24" t="n">
        <v>0.1451554675793447</v>
      </c>
      <c r="U553" s="24" t="n">
        <v>0.1548407976176852</v>
      </c>
      <c r="V553" s="24" t="n">
        <v>0.1498158725762661</v>
      </c>
      <c r="W553" s="24" t="n">
        <v>0.1568886330120741</v>
      </c>
      <c r="Y553" s="24" t="n">
        <v>0.1614978215194906</v>
      </c>
      <c r="Z553" s="24" t="n">
        <v>0.1176980195552579</v>
      </c>
      <c r="AA553" s="24" t="n">
        <v>0.1306820071709565</v>
      </c>
      <c r="AB553" s="24" t="n">
        <v>0.1511642216728646</v>
      </c>
      <c r="AD553" s="24" t="n">
        <v>0.1531195195912127</v>
      </c>
      <c r="AE553" s="24" t="n">
        <v>0.1433130658415393</v>
      </c>
      <c r="AF553" s="24" t="n">
        <v>0.1410563301080777</v>
      </c>
      <c r="AG553" s="24" t="n">
        <v>0.1974397924163394</v>
      </c>
      <c r="AH553" s="24" t="n">
        <v>0.1348866875350261</v>
      </c>
      <c r="AI553" s="24" t="n">
        <v>0.1612854802431327</v>
      </c>
      <c r="AJ553" s="24" t="n">
        <v>0.112607714086881</v>
      </c>
      <c r="AL553" s="24" t="n">
        <v>0.1698903742454142</v>
      </c>
      <c r="AM553" s="24" t="n">
        <v>0.1500762352594694</v>
      </c>
      <c r="AN553" s="24" t="n">
        <v>0.1860593224008937</v>
      </c>
      <c r="AO553" s="24" t="n">
        <v>0.1506757622047299</v>
      </c>
      <c r="AP553" s="24" t="n">
        <v>0.1239638882107876</v>
      </c>
      <c r="AQ553" s="24" t="n">
        <v>0.1324908265520802</v>
      </c>
      <c r="AR553" s="24" t="n">
        <v>0.1007006693742987</v>
      </c>
      <c r="AS553" s="24" t="n">
        <v>0.06495829851724919</v>
      </c>
      <c r="AU553" s="24" t="n">
        <v>0.1413892578357226</v>
      </c>
      <c r="AV553" s="24" t="n">
        <v>0.09980787396561172</v>
      </c>
      <c r="AW553" s="24" t="n">
        <v>0.1393885118865515</v>
      </c>
      <c r="AX553" s="24" t="n">
        <v>0.2096095922363333</v>
      </c>
    </row>
    <row r="554">
      <c r="B554" s="23" t="inlineStr">
        <is>
          <t>None of the above</t>
        </is>
      </c>
      <c r="C554" s="24" t="n">
        <v>0.03557511344573321</v>
      </c>
      <c r="D554" s="24" t="n">
        <v>0.03232309917030027</v>
      </c>
      <c r="E554" s="24" t="n">
        <v>0.03886310040517659</v>
      </c>
      <c r="G554" s="24" t="n">
        <v>0.0398187616301019</v>
      </c>
      <c r="H554" s="24" t="n">
        <v>0.01228467041255342</v>
      </c>
      <c r="I554" s="24" t="n">
        <v>0.03654782373086268</v>
      </c>
      <c r="J554" s="24" t="n">
        <v>0.04544354464534736</v>
      </c>
      <c r="K554" s="24" t="n">
        <v>0.04532674472411604</v>
      </c>
      <c r="L554" s="24" t="n">
        <v>0.03635935732670148</v>
      </c>
      <c r="N554" s="24" t="n">
        <v>0.03743894761999193</v>
      </c>
      <c r="O554" s="24" t="n">
        <v>0.06665396911355666</v>
      </c>
      <c r="P554" s="24" t="n">
        <v>0.02394593519455791</v>
      </c>
      <c r="Q554" s="24" t="n">
        <v>0.04170841164840199</v>
      </c>
      <c r="R554" s="24" t="n">
        <v>0.06206722988667963</v>
      </c>
      <c r="S554" s="24" t="n">
        <v>0.01731884332124376</v>
      </c>
      <c r="T554" s="24" t="n">
        <v>0.02824161558002976</v>
      </c>
      <c r="U554" s="24" t="n">
        <v>0.04122478269300409</v>
      </c>
      <c r="V554" s="24" t="n">
        <v>0.02150951516838672</v>
      </c>
      <c r="W554" s="24" t="n">
        <v>0.04734049055427915</v>
      </c>
      <c r="Y554" s="24" t="n">
        <v>0.02211815924507897</v>
      </c>
      <c r="Z554" s="24" t="n">
        <v>0.03625555204609134</v>
      </c>
      <c r="AA554" s="24" t="n">
        <v>0.04305465134663124</v>
      </c>
      <c r="AB554" s="24" t="n">
        <v>0.04282033536247776</v>
      </c>
      <c r="AD554" s="24" t="n">
        <v>0.04237056600026664</v>
      </c>
      <c r="AE554" s="24" t="n">
        <v>0.01588412575871118</v>
      </c>
      <c r="AF554" s="24" t="n">
        <v>0.01265230781180463</v>
      </c>
      <c r="AG554" s="24" t="n">
        <v>0.0446364812713327</v>
      </c>
      <c r="AH554" s="24" t="n">
        <v>0.05561098372340118</v>
      </c>
      <c r="AI554" s="24" t="n">
        <v>0.1467731018811164</v>
      </c>
      <c r="AJ554" s="24" t="n">
        <v>0.04153522926337636</v>
      </c>
      <c r="AL554" s="24" t="n">
        <v>0.0340985880894239</v>
      </c>
      <c r="AM554" s="24" t="n">
        <v>0.007833312313844217</v>
      </c>
      <c r="AN554" s="24" t="n">
        <v>0.01142268375295979</v>
      </c>
      <c r="AO554" s="24" t="n">
        <v>0.01979377429459921</v>
      </c>
      <c r="AP554" s="24" t="n">
        <v>0.03957116624413767</v>
      </c>
      <c r="AQ554" s="24" t="n">
        <v>0.06097335096850818</v>
      </c>
      <c r="AR554" s="24" t="n">
        <v>0.08374287394703668</v>
      </c>
      <c r="AS554" s="24" t="n">
        <v>0.09705883181162267</v>
      </c>
      <c r="AU554" s="24" t="n">
        <v>0.00728629534921697</v>
      </c>
      <c r="AV554" s="24" t="n">
        <v>0.06336889244888474</v>
      </c>
      <c r="AW554" s="24" t="n">
        <v>0.0167962315924874</v>
      </c>
      <c r="AX554" s="24" t="n">
        <v>0.06489840581439066</v>
      </c>
    </row>
    <row r="555">
      <c r="B555" s="23" t="inlineStr">
        <is>
          <t>Other (please specify)</t>
        </is>
      </c>
      <c r="C555" s="24" t="n">
        <v>0.007687832658665946</v>
      </c>
      <c r="D555" s="24" t="n">
        <v>0.009058451226928022</v>
      </c>
      <c r="E555" s="24" t="n">
        <v>0.006370150894508654</v>
      </c>
      <c r="G555" s="24" t="n">
        <v>0.00438674611451162</v>
      </c>
      <c r="H555" s="24" t="n">
        <v>0.005423624113412379</v>
      </c>
      <c r="I555" s="24" t="n">
        <v>0</v>
      </c>
      <c r="J555" s="24" t="n">
        <v>0.01184643634012172</v>
      </c>
      <c r="K555" s="24" t="n">
        <v>0.01434010108422104</v>
      </c>
      <c r="L555" s="24" t="n">
        <v>0.01008587840611378</v>
      </c>
      <c r="N555" s="24" t="n">
        <v>0.03094417960241067</v>
      </c>
      <c r="O555" s="24" t="n">
        <v>0.008693157148565455</v>
      </c>
      <c r="P555" s="24" t="n">
        <v>0</v>
      </c>
      <c r="Q555" s="24" t="n">
        <v>0.00481976980754144</v>
      </c>
      <c r="R555" s="24" t="n">
        <v>0.01068809817984502</v>
      </c>
      <c r="S555" s="24" t="n">
        <v>0.004213783685969166</v>
      </c>
      <c r="T555" s="24" t="n">
        <v>0.004766421072160365</v>
      </c>
      <c r="U555" s="24" t="n">
        <v>0.006346413830302283</v>
      </c>
      <c r="V555" s="24" t="n">
        <v>0.004106521335209254</v>
      </c>
      <c r="W555" s="24" t="n">
        <v>0.01881717634469446</v>
      </c>
      <c r="Y555" s="24" t="n">
        <v>0.008774686269085568</v>
      </c>
      <c r="Z555" s="24" t="n">
        <v>0.0087139578382434</v>
      </c>
      <c r="AA555" s="24" t="n">
        <v>0.009214757634880409</v>
      </c>
      <c r="AB555" s="24" t="n">
        <v>0.004105218843942632</v>
      </c>
      <c r="AD555" s="24" t="n">
        <v>0.01117532674954276</v>
      </c>
      <c r="AE555" s="24" t="n">
        <v>0.004602857241819336</v>
      </c>
      <c r="AF555" s="24" t="n">
        <v>0.007385433357379394</v>
      </c>
      <c r="AG555" s="24" t="n">
        <v>0</v>
      </c>
      <c r="AH555" s="24" t="n">
        <v>0.0113527984079788</v>
      </c>
      <c r="AI555" s="24" t="n">
        <v>0.03078477933703687</v>
      </c>
      <c r="AJ555" s="24" t="n">
        <v>0.006894793413684298</v>
      </c>
      <c r="AL555" s="24" t="n">
        <v>0.004100610384950737</v>
      </c>
      <c r="AM555" s="24" t="n">
        <v>0</v>
      </c>
      <c r="AN555" s="24" t="n">
        <v>0.005302335220531268</v>
      </c>
      <c r="AO555" s="24" t="n">
        <v>0</v>
      </c>
      <c r="AP555" s="24" t="n">
        <v>0.01351483090282672</v>
      </c>
      <c r="AQ555" s="24" t="n">
        <v>0.005028805257873453</v>
      </c>
      <c r="AR555" s="24" t="n">
        <v>0.01603396394410157</v>
      </c>
      <c r="AS555" s="24" t="n">
        <v>0.03653563242309366</v>
      </c>
      <c r="AU555" s="24" t="n">
        <v>0.007902570722969385</v>
      </c>
      <c r="AV555" s="24" t="n">
        <v>0.01824067207297047</v>
      </c>
      <c r="AW555" s="24" t="n">
        <v>0.00297922010595688</v>
      </c>
      <c r="AX555" s="24" t="n">
        <v>0</v>
      </c>
    </row>
    <row r="557">
      <c r="B557" s="20" t="inlineStr">
        <is>
          <t>Which of the following do you think are the biggest barriers to people being released from prison staying out of prison? Select up to 3</t>
        </is>
      </c>
    </row>
    <row r="558">
      <c r="B558" s="21" t="inlineStr">
        <is>
          <t>BASE: All Respondents</t>
        </is>
      </c>
    </row>
    <row r="559">
      <c r="B559" s="16" t="inlineStr">
        <is>
          <t>Unweighted</t>
        </is>
      </c>
      <c r="C559" s="22" t="n">
        <v>1999</v>
      </c>
      <c r="D559" s="22" t="n">
        <v>936</v>
      </c>
      <c r="E559" s="22" t="n">
        <v>1056</v>
      </c>
      <c r="G559" s="22" t="n">
        <v>282</v>
      </c>
      <c r="H559" s="22" t="n">
        <v>355</v>
      </c>
      <c r="I559" s="22" t="n">
        <v>333</v>
      </c>
      <c r="J559" s="22" t="n">
        <v>313</v>
      </c>
      <c r="K559" s="22" t="n">
        <v>283</v>
      </c>
      <c r="L559" s="22" t="n">
        <v>433</v>
      </c>
      <c r="N559" s="22" t="n">
        <v>103</v>
      </c>
      <c r="O559" s="22" t="n">
        <v>103</v>
      </c>
      <c r="P559" s="22" t="n">
        <v>259</v>
      </c>
      <c r="Q559" s="22" t="n">
        <v>192</v>
      </c>
      <c r="R559" s="22" t="n">
        <v>162</v>
      </c>
      <c r="S559" s="22" t="n">
        <v>220</v>
      </c>
      <c r="T559" s="22" t="n">
        <v>220</v>
      </c>
      <c r="U559" s="22" t="n">
        <v>302</v>
      </c>
      <c r="V559" s="22" t="n">
        <v>270</v>
      </c>
      <c r="W559" s="22" t="n">
        <v>168</v>
      </c>
      <c r="Y559" s="22" t="n">
        <v>568</v>
      </c>
      <c r="Z559" s="22" t="n">
        <v>481</v>
      </c>
      <c r="AA559" s="22" t="n">
        <v>459</v>
      </c>
      <c r="AB559" s="22" t="n">
        <v>474</v>
      </c>
      <c r="AD559" s="22" t="n">
        <v>355</v>
      </c>
      <c r="AE559" s="22" t="n">
        <v>640</v>
      </c>
      <c r="AF559" s="22" t="n">
        <v>155</v>
      </c>
      <c r="AG559" s="22" t="n">
        <v>118</v>
      </c>
      <c r="AH559" s="22" t="n">
        <v>274</v>
      </c>
      <c r="AI559" s="22" t="n">
        <v>42</v>
      </c>
      <c r="AJ559" s="22" t="n">
        <v>415</v>
      </c>
      <c r="AL559" s="22" t="n">
        <v>299</v>
      </c>
      <c r="AM559" s="22" t="n">
        <v>422</v>
      </c>
      <c r="AN559" s="22" t="n">
        <v>182</v>
      </c>
      <c r="AO559" s="22" t="n">
        <v>220</v>
      </c>
      <c r="AP559" s="22" t="n">
        <v>458</v>
      </c>
      <c r="AQ559" s="22" t="n">
        <v>159</v>
      </c>
      <c r="AR559" s="22" t="n">
        <v>174</v>
      </c>
      <c r="AS559" s="22" t="n">
        <v>85</v>
      </c>
      <c r="AU559" s="22" t="n">
        <v>423</v>
      </c>
      <c r="AV559" s="22" t="n">
        <v>543</v>
      </c>
      <c r="AW559" s="22" t="n">
        <v>701</v>
      </c>
      <c r="AX559" s="22" t="n">
        <v>332</v>
      </c>
    </row>
    <row r="560">
      <c r="B560" s="18" t="inlineStr">
        <is>
          <t>Weighted</t>
        </is>
      </c>
      <c r="C560" s="22" t="n">
        <v>1999</v>
      </c>
      <c r="D560" s="22" t="n">
        <v>987</v>
      </c>
      <c r="E560" s="22" t="n">
        <v>1009</v>
      </c>
      <c r="G560" s="22" t="n">
        <v>277</v>
      </c>
      <c r="H560" s="22" t="n">
        <v>341</v>
      </c>
      <c r="I560" s="22" t="n">
        <v>340</v>
      </c>
      <c r="J560" s="22" t="n">
        <v>341</v>
      </c>
      <c r="K560" s="22" t="n">
        <v>282</v>
      </c>
      <c r="L560" s="22" t="n">
        <v>420</v>
      </c>
      <c r="N560" s="22" t="n">
        <v>114</v>
      </c>
      <c r="O560" s="22" t="n">
        <v>91</v>
      </c>
      <c r="P560" s="22" t="n">
        <v>250</v>
      </c>
      <c r="Q560" s="22" t="n">
        <v>182</v>
      </c>
      <c r="R560" s="22" t="n">
        <v>159</v>
      </c>
      <c r="S560" s="22" t="n">
        <v>205</v>
      </c>
      <c r="T560" s="22" t="n">
        <v>205</v>
      </c>
      <c r="U560" s="22" t="n">
        <v>317</v>
      </c>
      <c r="V560" s="22" t="n">
        <v>295</v>
      </c>
      <c r="W560" s="22" t="n">
        <v>182</v>
      </c>
      <c r="Y560" s="22" t="n">
        <v>540</v>
      </c>
      <c r="Z560" s="22" t="n">
        <v>519</v>
      </c>
      <c r="AA560" s="22" t="n">
        <v>440</v>
      </c>
      <c r="AB560" s="22" t="n">
        <v>500</v>
      </c>
      <c r="AD560" s="22" t="n">
        <v>350</v>
      </c>
      <c r="AE560" s="22" t="n">
        <v>639</v>
      </c>
      <c r="AF560" s="22" t="n">
        <v>159</v>
      </c>
      <c r="AG560" s="22" t="n">
        <v>114</v>
      </c>
      <c r="AH560" s="22" t="n">
        <v>280</v>
      </c>
      <c r="AI560" s="22" t="n">
        <v>42</v>
      </c>
      <c r="AJ560" s="22" t="n">
        <v>416</v>
      </c>
      <c r="AL560" s="22" t="n">
        <v>296</v>
      </c>
      <c r="AM560" s="22" t="n">
        <v>417</v>
      </c>
      <c r="AN560" s="22" t="n">
        <v>184</v>
      </c>
      <c r="AO560" s="22" t="n">
        <v>215</v>
      </c>
      <c r="AP560" s="22" t="n">
        <v>465</v>
      </c>
      <c r="AQ560" s="22" t="n">
        <v>157</v>
      </c>
      <c r="AR560" s="22" t="n">
        <v>175</v>
      </c>
      <c r="AS560" s="22" t="n">
        <v>90</v>
      </c>
      <c r="AU560" s="22" t="n">
        <v>421</v>
      </c>
      <c r="AV560" s="22" t="n">
        <v>546</v>
      </c>
      <c r="AW560" s="22" t="n">
        <v>697</v>
      </c>
      <c r="AX560" s="22" t="n">
        <v>335</v>
      </c>
    </row>
    <row r="561">
      <c r="B561" s="23" t="inlineStr">
        <is>
          <t>Employment - difficulty finding work with a criminal record</t>
        </is>
      </c>
      <c r="C561" s="24" t="n">
        <v>0.5182208955047842</v>
      </c>
      <c r="D561" s="24" t="n">
        <v>0.5136011419652272</v>
      </c>
      <c r="E561" s="24" t="n">
        <v>0.5238436999054076</v>
      </c>
      <c r="G561" s="24" t="n">
        <v>0.4267827525072789</v>
      </c>
      <c r="H561" s="24" t="n">
        <v>0.4929217681141528</v>
      </c>
      <c r="I561" s="24" t="n">
        <v>0.476675589023222</v>
      </c>
      <c r="J561" s="24" t="n">
        <v>0.5194730305575065</v>
      </c>
      <c r="K561" s="24" t="n">
        <v>0.5348915850562228</v>
      </c>
      <c r="L561" s="24" t="n">
        <v>0.6204811347824281</v>
      </c>
      <c r="N561" s="24" t="n">
        <v>0.4877879912298795</v>
      </c>
      <c r="O561" s="24" t="n">
        <v>0.5301711136220609</v>
      </c>
      <c r="P561" s="24" t="n">
        <v>0.5056745034626378</v>
      </c>
      <c r="Q561" s="24" t="n">
        <v>0.5542346334624919</v>
      </c>
      <c r="R561" s="24" t="n">
        <v>0.5164057680299312</v>
      </c>
      <c r="S561" s="24" t="n">
        <v>0.5157871900368933</v>
      </c>
      <c r="T561" s="24" t="n">
        <v>0.5417773691180242</v>
      </c>
      <c r="U561" s="24" t="n">
        <v>0.4988565229998131</v>
      </c>
      <c r="V561" s="24" t="n">
        <v>0.5431918281692315</v>
      </c>
      <c r="W561" s="24" t="n">
        <v>0.4835178824560215</v>
      </c>
      <c r="Y561" s="24" t="n">
        <v>0.5325323165720202</v>
      </c>
      <c r="Z561" s="24" t="n">
        <v>0.5106695128679445</v>
      </c>
      <c r="AA561" s="24" t="n">
        <v>0.5334982780100772</v>
      </c>
      <c r="AB561" s="24" t="n">
        <v>0.497158799324551</v>
      </c>
      <c r="AD561" s="24" t="n">
        <v>0.5238367673571745</v>
      </c>
      <c r="AE561" s="24" t="n">
        <v>0.5006128793793485</v>
      </c>
      <c r="AF561" s="24" t="n">
        <v>0.5358998784111834</v>
      </c>
      <c r="AG561" s="24" t="n">
        <v>0.5210027333169992</v>
      </c>
      <c r="AH561" s="24" t="n">
        <v>0.5462404628859707</v>
      </c>
      <c r="AI561" s="24" t="n">
        <v>0.3975315680961534</v>
      </c>
      <c r="AJ561" s="24" t="n">
        <v>0.5265101592914246</v>
      </c>
      <c r="AL561" s="24" t="n">
        <v>0.539852726344116</v>
      </c>
      <c r="AM561" s="24" t="n">
        <v>0.4524450052082963</v>
      </c>
      <c r="AN561" s="24" t="n">
        <v>0.5444381856138883</v>
      </c>
      <c r="AO561" s="24" t="n">
        <v>0.4921317940011901</v>
      </c>
      <c r="AP561" s="24" t="n">
        <v>0.5520460804390719</v>
      </c>
      <c r="AQ561" s="24" t="n">
        <v>0.5527776879117969</v>
      </c>
      <c r="AR561" s="24" t="n">
        <v>0.5355606411431713</v>
      </c>
      <c r="AS561" s="24" t="n">
        <v>0.4918033172689679</v>
      </c>
      <c r="AU561" s="24" t="n">
        <v>0.5345216020127475</v>
      </c>
      <c r="AV561" s="24" t="n">
        <v>0.55958898845204</v>
      </c>
      <c r="AW561" s="24" t="n">
        <v>0.5370624820540399</v>
      </c>
      <c r="AX561" s="24" t="n">
        <v>0.3910405234141636</v>
      </c>
    </row>
    <row r="562">
      <c r="B562" s="23" t="inlineStr">
        <is>
          <t>Financial hardship - those leaving prison not having savings or difficulty accessing benefits</t>
        </is>
      </c>
      <c r="C562" s="24" t="n">
        <v>0.3819378700658005</v>
      </c>
      <c r="D562" s="24" t="n">
        <v>0.3905427097865944</v>
      </c>
      <c r="E562" s="24" t="n">
        <v>0.3733448099193634</v>
      </c>
      <c r="G562" s="24" t="n">
        <v>0.4004856206741849</v>
      </c>
      <c r="H562" s="24" t="n">
        <v>0.3860900668699463</v>
      </c>
      <c r="I562" s="24" t="n">
        <v>0.3835290046312443</v>
      </c>
      <c r="J562" s="24" t="n">
        <v>0.3812091828193016</v>
      </c>
      <c r="K562" s="24" t="n">
        <v>0.3485909069347776</v>
      </c>
      <c r="L562" s="24" t="n">
        <v>0.3880298111222815</v>
      </c>
      <c r="N562" s="24" t="n">
        <v>0.4364770684837181</v>
      </c>
      <c r="O562" s="24" t="n">
        <v>0.4325065624696703</v>
      </c>
      <c r="P562" s="24" t="n">
        <v>0.4277071004403245</v>
      </c>
      <c r="Q562" s="24" t="n">
        <v>0.3493735445341786</v>
      </c>
      <c r="R562" s="24" t="n">
        <v>0.3300440514814199</v>
      </c>
      <c r="S562" s="24" t="n">
        <v>0.3240861160013614</v>
      </c>
      <c r="T562" s="24" t="n">
        <v>0.4013141943521918</v>
      </c>
      <c r="U562" s="24" t="n">
        <v>0.4123130965249365</v>
      </c>
      <c r="V562" s="24" t="n">
        <v>0.3515832114667978</v>
      </c>
      <c r="W562" s="24" t="n">
        <v>0.3772496515782852</v>
      </c>
      <c r="Y562" s="24" t="n">
        <v>0.4125463262307861</v>
      </c>
      <c r="Z562" s="24" t="n">
        <v>0.3898895673359422</v>
      </c>
      <c r="AA562" s="24" t="n">
        <v>0.3743218227563819</v>
      </c>
      <c r="AB562" s="24" t="n">
        <v>0.3473289972734974</v>
      </c>
      <c r="AD562" s="24" t="n">
        <v>0.3558199486177467</v>
      </c>
      <c r="AE562" s="24" t="n">
        <v>0.3903926141297892</v>
      </c>
      <c r="AF562" s="24" t="n">
        <v>0.3637027959542849</v>
      </c>
      <c r="AG562" s="24" t="n">
        <v>0.3702920740903044</v>
      </c>
      <c r="AH562" s="24" t="n">
        <v>0.3154298461947455</v>
      </c>
      <c r="AI562" s="24" t="n">
        <v>0.3704599443940126</v>
      </c>
      <c r="AJ562" s="24" t="n">
        <v>0.4470139947271202</v>
      </c>
      <c r="AL562" s="24" t="n">
        <v>0.3716272243052224</v>
      </c>
      <c r="AM562" s="24" t="n">
        <v>0.4022550824717088</v>
      </c>
      <c r="AN562" s="24" t="n">
        <v>0.3882440393233535</v>
      </c>
      <c r="AO562" s="24" t="n">
        <v>0.3826799739618448</v>
      </c>
      <c r="AP562" s="24" t="n">
        <v>0.3490946942569194</v>
      </c>
      <c r="AQ562" s="24" t="n">
        <v>0.404771895842287</v>
      </c>
      <c r="AR562" s="24" t="n">
        <v>0.408768100756844</v>
      </c>
      <c r="AS562" s="24" t="n">
        <v>0.3846022731764401</v>
      </c>
      <c r="AU562" s="24" t="n">
        <v>0.4403640156821029</v>
      </c>
      <c r="AV562" s="24" t="n">
        <v>0.3535408873884662</v>
      </c>
      <c r="AW562" s="24" t="n">
        <v>0.3957699198760971</v>
      </c>
      <c r="AX562" s="24" t="n">
        <v>0.3259703897229098</v>
      </c>
    </row>
    <row r="563">
      <c r="B563" s="23" t="inlineStr">
        <is>
          <t>Housing - no stable place to live</t>
        </is>
      </c>
      <c r="C563" s="24" t="n">
        <v>0.3785117610832073</v>
      </c>
      <c r="D563" s="24" t="n">
        <v>0.3557851898056706</v>
      </c>
      <c r="E563" s="24" t="n">
        <v>0.4001026841038152</v>
      </c>
      <c r="G563" s="24" t="n">
        <v>0.3424159669405867</v>
      </c>
      <c r="H563" s="24" t="n">
        <v>0.293587470959895</v>
      </c>
      <c r="I563" s="24" t="n">
        <v>0.3955143188252419</v>
      </c>
      <c r="J563" s="24" t="n">
        <v>0.3562949229958592</v>
      </c>
      <c r="K563" s="24" t="n">
        <v>0.3910190850264409</v>
      </c>
      <c r="L563" s="24" t="n">
        <v>0.4671856060617984</v>
      </c>
      <c r="N563" s="24" t="n">
        <v>0.3657769704597293</v>
      </c>
      <c r="O563" s="24" t="n">
        <v>0.4118083543332253</v>
      </c>
      <c r="P563" s="24" t="n">
        <v>0.3715578965884865</v>
      </c>
      <c r="Q563" s="24" t="n">
        <v>0.3815131507934215</v>
      </c>
      <c r="R563" s="24" t="n">
        <v>0.4156916543304455</v>
      </c>
      <c r="S563" s="24" t="n">
        <v>0.3900780001377729</v>
      </c>
      <c r="T563" s="24" t="n">
        <v>0.3524168384524985</v>
      </c>
      <c r="U563" s="24" t="n">
        <v>0.4083025839728161</v>
      </c>
      <c r="V563" s="24" t="n">
        <v>0.3704054511348744</v>
      </c>
      <c r="W563" s="24" t="n">
        <v>0.3214202633319364</v>
      </c>
      <c r="Y563" s="24" t="n">
        <v>0.3087307138041857</v>
      </c>
      <c r="Z563" s="24" t="n">
        <v>0.4165653338516264</v>
      </c>
      <c r="AA563" s="24" t="n">
        <v>0.4001011975308327</v>
      </c>
      <c r="AB563" s="24" t="n">
        <v>0.3953769795370214</v>
      </c>
      <c r="AD563" s="24" t="n">
        <v>0.364494732149966</v>
      </c>
      <c r="AE563" s="24" t="n">
        <v>0.3870690881857282</v>
      </c>
      <c r="AF563" s="24" t="n">
        <v>0.4721053390144027</v>
      </c>
      <c r="AG563" s="24" t="n">
        <v>0.4006447450924933</v>
      </c>
      <c r="AH563" s="24" t="n">
        <v>0.3429177773691626</v>
      </c>
      <c r="AI563" s="24" t="n">
        <v>0.2566605306334673</v>
      </c>
      <c r="AJ563" s="24" t="n">
        <v>0.3717425483490974</v>
      </c>
      <c r="AL563" s="24" t="n">
        <v>0.3446048818586095</v>
      </c>
      <c r="AM563" s="24" t="n">
        <v>0.3681903694330377</v>
      </c>
      <c r="AN563" s="24" t="n">
        <v>0.4965941048229014</v>
      </c>
      <c r="AO563" s="24" t="n">
        <v>0.3947090194706919</v>
      </c>
      <c r="AP563" s="24" t="n">
        <v>0.3682831778466269</v>
      </c>
      <c r="AQ563" s="24" t="n">
        <v>0.3526845251476382</v>
      </c>
      <c r="AR563" s="24" t="n">
        <v>0.3882332141953336</v>
      </c>
      <c r="AS563" s="24" t="n">
        <v>0.337054553174452</v>
      </c>
      <c r="AU563" s="24" t="n">
        <v>0.4269380589757497</v>
      </c>
      <c r="AV563" s="24" t="n">
        <v>0.3784338220809886</v>
      </c>
      <c r="AW563" s="24" t="n">
        <v>0.3791812029713861</v>
      </c>
      <c r="AX563" s="24" t="n">
        <v>0.3163163863411239</v>
      </c>
    </row>
    <row r="564">
      <c r="B564" s="23" t="inlineStr">
        <is>
          <t>Drug/alcohol treatment - limited access to recovery programmes</t>
        </is>
      </c>
      <c r="C564" s="24" t="n">
        <v>0.37060120835659</v>
      </c>
      <c r="D564" s="24" t="n">
        <v>0.353086973075974</v>
      </c>
      <c r="E564" s="24" t="n">
        <v>0.387595657995657</v>
      </c>
      <c r="G564" s="24" t="n">
        <v>0.3538327866322876</v>
      </c>
      <c r="H564" s="24" t="n">
        <v>0.3081375865938589</v>
      </c>
      <c r="I564" s="24" t="n">
        <v>0.3215270078798544</v>
      </c>
      <c r="J564" s="24" t="n">
        <v>0.3874417649374219</v>
      </c>
      <c r="K564" s="24" t="n">
        <v>0.4178090284498265</v>
      </c>
      <c r="L564" s="24" t="n">
        <v>0.426776060427603</v>
      </c>
      <c r="N564" s="24" t="n">
        <v>0.4602454735634871</v>
      </c>
      <c r="O564" s="24" t="n">
        <v>0.3144801012859995</v>
      </c>
      <c r="P564" s="24" t="n">
        <v>0.3311680893285725</v>
      </c>
      <c r="Q564" s="24" t="n">
        <v>0.3545091428626056</v>
      </c>
      <c r="R564" s="24" t="n">
        <v>0.3293369607500624</v>
      </c>
      <c r="S564" s="24" t="n">
        <v>0.414121637298233</v>
      </c>
      <c r="T564" s="24" t="n">
        <v>0.4074275087706633</v>
      </c>
      <c r="U564" s="24" t="n">
        <v>0.3159543873346636</v>
      </c>
      <c r="V564" s="24" t="n">
        <v>0.4144765318672409</v>
      </c>
      <c r="W564" s="24" t="n">
        <v>0.3826558163295471</v>
      </c>
      <c r="Y564" s="24" t="n">
        <v>0.3802554072229</v>
      </c>
      <c r="Z564" s="24" t="n">
        <v>0.3436311752601617</v>
      </c>
      <c r="AA564" s="24" t="n">
        <v>0.3708500826701235</v>
      </c>
      <c r="AB564" s="24" t="n">
        <v>0.3879505585391585</v>
      </c>
      <c r="AD564" s="24" t="n">
        <v>0.3585566780186143</v>
      </c>
      <c r="AE564" s="24" t="n">
        <v>0.3978644546951196</v>
      </c>
      <c r="AF564" s="24" t="n">
        <v>0.4003093865980016</v>
      </c>
      <c r="AG564" s="24" t="n">
        <v>0.3278575367059733</v>
      </c>
      <c r="AH564" s="24" t="n">
        <v>0.3719564795974549</v>
      </c>
      <c r="AI564" s="24" t="n">
        <v>0.2574621211427097</v>
      </c>
      <c r="AJ564" s="24" t="n">
        <v>0.3498834316652967</v>
      </c>
      <c r="AL564" s="24" t="n">
        <v>0.3708860751187965</v>
      </c>
      <c r="AM564" s="24" t="n">
        <v>0.3802015288288337</v>
      </c>
      <c r="AN564" s="24" t="n">
        <v>0.3693983758939973</v>
      </c>
      <c r="AO564" s="24" t="n">
        <v>0.3295622299718339</v>
      </c>
      <c r="AP564" s="24" t="n">
        <v>0.3865678425202257</v>
      </c>
      <c r="AQ564" s="24" t="n">
        <v>0.3491571714552223</v>
      </c>
      <c r="AR564" s="24" t="n">
        <v>0.3740339518748922</v>
      </c>
      <c r="AS564" s="24" t="n">
        <v>0.3738113561486721</v>
      </c>
      <c r="AU564" s="24" t="n">
        <v>0.3417069690656973</v>
      </c>
      <c r="AV564" s="24" t="n">
        <v>0.4071170082026491</v>
      </c>
      <c r="AW564" s="24" t="n">
        <v>0.3695367897807851</v>
      </c>
      <c r="AX564" s="24" t="n">
        <v>0.3496091646162474</v>
      </c>
    </row>
    <row r="565">
      <c r="B565" s="23" t="inlineStr">
        <is>
          <t>Lack of community support - lack of support from the probation services to reintegrate into society</t>
        </is>
      </c>
      <c r="C565" s="24" t="n">
        <v>0.274708273560014</v>
      </c>
      <c r="D565" s="24" t="n">
        <v>0.2694359425819918</v>
      </c>
      <c r="E565" s="24" t="n">
        <v>0.2793989890486702</v>
      </c>
      <c r="G565" s="24" t="n">
        <v>0.3110249194741191</v>
      </c>
      <c r="H565" s="24" t="n">
        <v>0.3230905417773844</v>
      </c>
      <c r="I565" s="24" t="n">
        <v>0.2329245703522652</v>
      </c>
      <c r="J565" s="24" t="n">
        <v>0.309991725102914</v>
      </c>
      <c r="K565" s="24" t="n">
        <v>0.2748247802479788</v>
      </c>
      <c r="L565" s="24" t="n">
        <v>0.2165631700920329</v>
      </c>
      <c r="N565" s="24" t="n">
        <v>0.1648375151369609</v>
      </c>
      <c r="O565" s="24" t="n">
        <v>0.3152922989251174</v>
      </c>
      <c r="P565" s="24" t="n">
        <v>0.2741373428203256</v>
      </c>
      <c r="Q565" s="24" t="n">
        <v>0.2747167967986771</v>
      </c>
      <c r="R565" s="24" t="n">
        <v>0.2748476583999504</v>
      </c>
      <c r="S565" s="24" t="n">
        <v>0.2591610580801746</v>
      </c>
      <c r="T565" s="24" t="n">
        <v>0.3491639973019811</v>
      </c>
      <c r="U565" s="24" t="n">
        <v>0.2746791825113667</v>
      </c>
      <c r="V565" s="24" t="n">
        <v>0.2703357691383982</v>
      </c>
      <c r="W565" s="24" t="n">
        <v>0.2646240157625158</v>
      </c>
      <c r="Y565" s="24" t="n">
        <v>0.3034155675326469</v>
      </c>
      <c r="Z565" s="24" t="n">
        <v>0.2872082315122665</v>
      </c>
      <c r="AA565" s="24" t="n">
        <v>0.2725670053769993</v>
      </c>
      <c r="AB565" s="24" t="n">
        <v>0.2326137557161856</v>
      </c>
      <c r="AD565" s="24" t="n">
        <v>0.3084917844542125</v>
      </c>
      <c r="AE565" s="24" t="n">
        <v>0.2796765710387338</v>
      </c>
      <c r="AF565" s="24" t="n">
        <v>0.287421299088893</v>
      </c>
      <c r="AG565" s="24" t="n">
        <v>0.3245461860186232</v>
      </c>
      <c r="AH565" s="24" t="n">
        <v>0.223213544261018</v>
      </c>
      <c r="AI565" s="24" t="n">
        <v>0.264894753192369</v>
      </c>
      <c r="AJ565" s="24" t="n">
        <v>0.2557673485280825</v>
      </c>
      <c r="AL565" s="24" t="n">
        <v>0.3366124081424319</v>
      </c>
      <c r="AM565" s="24" t="n">
        <v>0.32219519562604</v>
      </c>
      <c r="AN565" s="24" t="n">
        <v>0.2579466042608598</v>
      </c>
      <c r="AO565" s="24" t="n">
        <v>0.2842916925128375</v>
      </c>
      <c r="AP565" s="24" t="n">
        <v>0.2475184165092709</v>
      </c>
      <c r="AQ565" s="24" t="n">
        <v>0.1934411492178381</v>
      </c>
      <c r="AR565" s="24" t="n">
        <v>0.2273373474348704</v>
      </c>
      <c r="AS565" s="24" t="n">
        <v>0.237194820002949</v>
      </c>
      <c r="AU565" s="24" t="n">
        <v>0.2918974244414413</v>
      </c>
      <c r="AV565" s="24" t="n">
        <v>0.2429241710162099</v>
      </c>
      <c r="AW565" s="24" t="n">
        <v>0.3088850662497678</v>
      </c>
      <c r="AX565" s="24" t="n">
        <v>0.2338276341853437</v>
      </c>
    </row>
    <row r="566">
      <c r="B566" s="23" t="inlineStr">
        <is>
          <t>Education/skills training - insufficient skills and training provided whilst in prison</t>
        </is>
      </c>
      <c r="C566" s="24" t="n">
        <v>0.247805059850222</v>
      </c>
      <c r="D566" s="24" t="n">
        <v>0.2679136598657528</v>
      </c>
      <c r="E566" s="24" t="n">
        <v>0.228878469453778</v>
      </c>
      <c r="G566" s="24" t="n">
        <v>0.2929264161006591</v>
      </c>
      <c r="H566" s="24" t="n">
        <v>0.2905789044053791</v>
      </c>
      <c r="I566" s="24" t="n">
        <v>0.2566961369214192</v>
      </c>
      <c r="J566" s="24" t="n">
        <v>0.2203393734071058</v>
      </c>
      <c r="K566" s="24" t="n">
        <v>0.1981202699574102</v>
      </c>
      <c r="L566" s="24" t="n">
        <v>0.2317540160502397</v>
      </c>
      <c r="N566" s="24" t="n">
        <v>0.2200375339602408</v>
      </c>
      <c r="O566" s="24" t="n">
        <v>0.2539842106933847</v>
      </c>
      <c r="P566" s="24" t="n">
        <v>0.2407396319750807</v>
      </c>
      <c r="Q566" s="24" t="n">
        <v>0.2840270803448675</v>
      </c>
      <c r="R566" s="24" t="n">
        <v>0.2748154467320843</v>
      </c>
      <c r="S566" s="24" t="n">
        <v>0.2743255666327047</v>
      </c>
      <c r="T566" s="24" t="n">
        <v>0.1875235732220805</v>
      </c>
      <c r="U566" s="24" t="n">
        <v>0.2508973664108775</v>
      </c>
      <c r="V566" s="24" t="n">
        <v>0.23258974571014</v>
      </c>
      <c r="W566" s="24" t="n">
        <v>0.2692428103234312</v>
      </c>
      <c r="Y566" s="24" t="n">
        <v>0.2855629213319162</v>
      </c>
      <c r="Z566" s="24" t="n">
        <v>0.2363858604708429</v>
      </c>
      <c r="AA566" s="24" t="n">
        <v>0.2536757306222165</v>
      </c>
      <c r="AB566" s="24" t="n">
        <v>0.2137135081264327</v>
      </c>
      <c r="AD566" s="24" t="n">
        <v>0.261357587336955</v>
      </c>
      <c r="AE566" s="24" t="n">
        <v>0.2358990896582816</v>
      </c>
      <c r="AF566" s="24" t="n">
        <v>0.2787126560817393</v>
      </c>
      <c r="AG566" s="24" t="n">
        <v>0.2832406322135875</v>
      </c>
      <c r="AH566" s="24" t="n">
        <v>0.2771876394550333</v>
      </c>
      <c r="AI566" s="24" t="n">
        <v>0.1912264387121275</v>
      </c>
      <c r="AJ566" s="24" t="n">
        <v>0.2191693816933408</v>
      </c>
      <c r="AL566" s="24" t="n">
        <v>0.2195520760995865</v>
      </c>
      <c r="AM566" s="24" t="n">
        <v>0.2502764927149847</v>
      </c>
      <c r="AN566" s="24" t="n">
        <v>0.3145989933831048</v>
      </c>
      <c r="AO566" s="24" t="n">
        <v>0.3031810823173003</v>
      </c>
      <c r="AP566" s="24" t="n">
        <v>0.2513536388521744</v>
      </c>
      <c r="AQ566" s="24" t="n">
        <v>0.2501103283447176</v>
      </c>
      <c r="AR566" s="24" t="n">
        <v>0.1698515731993111</v>
      </c>
      <c r="AS566" s="24" t="n">
        <v>0.1901905853028086</v>
      </c>
      <c r="AU566" s="24" t="n">
        <v>0.2109524542483633</v>
      </c>
      <c r="AV566" s="24" t="n">
        <v>0.2214550432697053</v>
      </c>
      <c r="AW566" s="24" t="n">
        <v>0.2655905377802823</v>
      </c>
      <c r="AX566" s="24" t="n">
        <v>0.3001542133566433</v>
      </c>
    </row>
    <row r="567">
      <c r="B567" s="23" t="inlineStr">
        <is>
          <t>Mental health support - lack of therapy/counselling</t>
        </is>
      </c>
      <c r="C567" s="24" t="n">
        <v>0.2287678683308507</v>
      </c>
      <c r="D567" s="24" t="n">
        <v>0.2224751475908375</v>
      </c>
      <c r="E567" s="24" t="n">
        <v>0.2339830091112299</v>
      </c>
      <c r="G567" s="24" t="n">
        <v>0.3135690144370016</v>
      </c>
      <c r="H567" s="24" t="n">
        <v>0.3017464329169859</v>
      </c>
      <c r="I567" s="24" t="n">
        <v>0.3031478214604049</v>
      </c>
      <c r="J567" s="24" t="n">
        <v>0.2296552301303782</v>
      </c>
      <c r="K567" s="24" t="n">
        <v>0.1715283488702571</v>
      </c>
      <c r="L567" s="24" t="n">
        <v>0.09106115121200407</v>
      </c>
      <c r="N567" s="24" t="n">
        <v>0.2315000114190578</v>
      </c>
      <c r="O567" s="24" t="n">
        <v>0.2756254438282874</v>
      </c>
      <c r="P567" s="24" t="n">
        <v>0.241261167922586</v>
      </c>
      <c r="Q567" s="24" t="n">
        <v>0.2033258662967186</v>
      </c>
      <c r="R567" s="24" t="n">
        <v>0.1873362685552969</v>
      </c>
      <c r="S567" s="24" t="n">
        <v>0.2632838085536407</v>
      </c>
      <c r="T567" s="24" t="n">
        <v>0.2335867722606213</v>
      </c>
      <c r="U567" s="24" t="n">
        <v>0.2289209419909076</v>
      </c>
      <c r="V567" s="24" t="n">
        <v>0.2182065619270296</v>
      </c>
      <c r="W567" s="24" t="n">
        <v>0.22079136051031</v>
      </c>
      <c r="Y567" s="24" t="n">
        <v>0.1901915769578594</v>
      </c>
      <c r="Z567" s="24" t="n">
        <v>0.1966811518852552</v>
      </c>
      <c r="AA567" s="24" t="n">
        <v>0.2421983058901873</v>
      </c>
      <c r="AB567" s="24" t="n">
        <v>0.2919174896319935</v>
      </c>
      <c r="AD567" s="24" t="n">
        <v>0.165505412578376</v>
      </c>
      <c r="AE567" s="24" t="n">
        <v>0.2613925009821317</v>
      </c>
      <c r="AF567" s="24" t="n">
        <v>0.2053840321879688</v>
      </c>
      <c r="AG567" s="24" t="n">
        <v>0.2806447210068993</v>
      </c>
      <c r="AH567" s="24" t="n">
        <v>0.2202788189400364</v>
      </c>
      <c r="AI567" s="24" t="n">
        <v>0.3207358807153492</v>
      </c>
      <c r="AJ567" s="24" t="n">
        <v>0.2228617902384413</v>
      </c>
      <c r="AL567" s="24" t="n">
        <v>0.1816784859312798</v>
      </c>
      <c r="AM567" s="24" t="n">
        <v>0.2852025847959564</v>
      </c>
      <c r="AN567" s="24" t="n">
        <v>0.2273414402404854</v>
      </c>
      <c r="AO567" s="24" t="n">
        <v>0.3021394590412599</v>
      </c>
      <c r="AP567" s="24" t="n">
        <v>0.2220622100654181</v>
      </c>
      <c r="AQ567" s="24" t="n">
        <v>0.2313731733413964</v>
      </c>
      <c r="AR567" s="24" t="n">
        <v>0.1453658327666003</v>
      </c>
      <c r="AS567" s="24" t="n">
        <v>0.1426238681106415</v>
      </c>
      <c r="AU567" s="24" t="n">
        <v>0.2408886426667787</v>
      </c>
      <c r="AV567" s="24" t="n">
        <v>0.140407626226136</v>
      </c>
      <c r="AW567" s="24" t="n">
        <v>0.2594536271210768</v>
      </c>
      <c r="AX567" s="24" t="n">
        <v>0.2938079365683405</v>
      </c>
    </row>
    <row r="568">
      <c r="B568" s="23" t="inlineStr">
        <is>
          <t>Family/social support - lack of a support network</t>
        </is>
      </c>
      <c r="C568" s="24" t="n">
        <v>0.2078925790081552</v>
      </c>
      <c r="D568" s="24" t="n">
        <v>0.2200345446181188</v>
      </c>
      <c r="E568" s="24" t="n">
        <v>0.1961665760356346</v>
      </c>
      <c r="G568" s="24" t="n">
        <v>0.1978833833241385</v>
      </c>
      <c r="H568" s="24" t="n">
        <v>0.2957919530528311</v>
      </c>
      <c r="I568" s="24" t="n">
        <v>0.2267083424831293</v>
      </c>
      <c r="J568" s="24" t="n">
        <v>0.195273652658673</v>
      </c>
      <c r="K568" s="24" t="n">
        <v>0.1608031468537401</v>
      </c>
      <c r="L568" s="24" t="n">
        <v>0.1696908755007291</v>
      </c>
      <c r="N568" s="24" t="n">
        <v>0.2713826284767343</v>
      </c>
      <c r="O568" s="24" t="n">
        <v>0.1730153711601091</v>
      </c>
      <c r="P568" s="24" t="n">
        <v>0.2448677021662472</v>
      </c>
      <c r="Q568" s="24" t="n">
        <v>0.162961955605431</v>
      </c>
      <c r="R568" s="24" t="n">
        <v>0.1961194919577168</v>
      </c>
      <c r="S568" s="24" t="n">
        <v>0.20731765130056</v>
      </c>
      <c r="T568" s="24" t="n">
        <v>0.2094709311052674</v>
      </c>
      <c r="U568" s="24" t="n">
        <v>0.2060668998708158</v>
      </c>
      <c r="V568" s="24" t="n">
        <v>0.201330239266121</v>
      </c>
      <c r="W568" s="24" t="n">
        <v>0.2027596612646492</v>
      </c>
      <c r="Y568" s="24" t="n">
        <v>0.2203221301585342</v>
      </c>
      <c r="Z568" s="24" t="n">
        <v>0.2050801368569342</v>
      </c>
      <c r="AA568" s="24" t="n">
        <v>0.1867794968268863</v>
      </c>
      <c r="AB568" s="24" t="n">
        <v>0.2159674910382301</v>
      </c>
      <c r="AD568" s="24" t="n">
        <v>0.2645934965477742</v>
      </c>
      <c r="AE568" s="24" t="n">
        <v>0.2268797349443509</v>
      </c>
      <c r="AF568" s="24" t="n">
        <v>0.1914379068450124</v>
      </c>
      <c r="AG568" s="24" t="n">
        <v>0.1391468147164136</v>
      </c>
      <c r="AH568" s="24" t="n">
        <v>0.1981083381902434</v>
      </c>
      <c r="AI568" s="24" t="n">
        <v>0.1666811888782648</v>
      </c>
      <c r="AJ568" s="24" t="n">
        <v>0.1669700350737712</v>
      </c>
      <c r="AL568" s="24" t="n">
        <v>0.2556895666833811</v>
      </c>
      <c r="AM568" s="24" t="n">
        <v>0.2277368364058219</v>
      </c>
      <c r="AN568" s="24" t="n">
        <v>0.1923537650845736</v>
      </c>
      <c r="AO568" s="24" t="n">
        <v>0.2246702585796003</v>
      </c>
      <c r="AP568" s="24" t="n">
        <v>0.1796156903556225</v>
      </c>
      <c r="AQ568" s="24" t="n">
        <v>0.1909566138965891</v>
      </c>
      <c r="AR568" s="24" t="n">
        <v>0.157038089710202</v>
      </c>
      <c r="AS568" s="24" t="n">
        <v>0.2250891186860944</v>
      </c>
      <c r="AU568" s="24" t="n">
        <v>0.222656046687252</v>
      </c>
      <c r="AV568" s="24" t="n">
        <v>0.1849032209398079</v>
      </c>
      <c r="AW568" s="24" t="n">
        <v>0.210319147822744</v>
      </c>
      <c r="AX568" s="24" t="n">
        <v>0.2217673149711655</v>
      </c>
    </row>
    <row r="569">
      <c r="B569" s="23" t="inlineStr">
        <is>
          <t>Don’t know</t>
        </is>
      </c>
      <c r="C569" s="24" t="n">
        <v>0.04183963354375154</v>
      </c>
      <c r="D569" s="24" t="n">
        <v>0.04314546924031657</v>
      </c>
      <c r="E569" s="24" t="n">
        <v>0.04068785927213557</v>
      </c>
      <c r="G569" s="24" t="n">
        <v>0.04171758459697735</v>
      </c>
      <c r="H569" s="24" t="n">
        <v>0.01568374480805369</v>
      </c>
      <c r="I569" s="24" t="n">
        <v>0.02696443224439745</v>
      </c>
      <c r="J569" s="24" t="n">
        <v>0.03145279058141823</v>
      </c>
      <c r="K569" s="24" t="n">
        <v>0.0710577626288328</v>
      </c>
      <c r="L569" s="24" t="n">
        <v>0.06402789837640745</v>
      </c>
      <c r="N569" s="24" t="n">
        <v>0.02804187081122838</v>
      </c>
      <c r="O569" s="24" t="n">
        <v>0.01881345687526473</v>
      </c>
      <c r="P569" s="24" t="n">
        <v>0.02694866566714446</v>
      </c>
      <c r="Q569" s="24" t="n">
        <v>0.06837409981847216</v>
      </c>
      <c r="R569" s="24" t="n">
        <v>0.04146214249021653</v>
      </c>
      <c r="S569" s="24" t="n">
        <v>0.03025923795781425</v>
      </c>
      <c r="T569" s="24" t="n">
        <v>0.03317316509940795</v>
      </c>
      <c r="U569" s="24" t="n">
        <v>0.04928294959422078</v>
      </c>
      <c r="V569" s="24" t="n">
        <v>0.03735064317811491</v>
      </c>
      <c r="W569" s="24" t="n">
        <v>0.07334028479653498</v>
      </c>
      <c r="Y569" s="24" t="n">
        <v>0.02356042391107476</v>
      </c>
      <c r="Z569" s="24" t="n">
        <v>0.06458686746067253</v>
      </c>
      <c r="AA569" s="24" t="n">
        <v>0.03186608590761341</v>
      </c>
      <c r="AB569" s="24" t="n">
        <v>0.04674627306108003</v>
      </c>
      <c r="AD569" s="24" t="n">
        <v>0.04139468787321935</v>
      </c>
      <c r="AE569" s="24" t="n">
        <v>0.02619665517824693</v>
      </c>
      <c r="AF569" s="24" t="n">
        <v>0.02997037801654509</v>
      </c>
      <c r="AG569" s="24" t="n">
        <v>0.03654192592231275</v>
      </c>
      <c r="AH569" s="24" t="n">
        <v>0.05635344284268549</v>
      </c>
      <c r="AI569" s="24" t="n">
        <v>0.1504267352729302</v>
      </c>
      <c r="AJ569" s="24" t="n">
        <v>0.05137718876439634</v>
      </c>
      <c r="AL569" s="24" t="n">
        <v>0.02657475701939256</v>
      </c>
      <c r="AM569" s="24" t="n">
        <v>0.02708528452611721</v>
      </c>
      <c r="AN569" s="24" t="n">
        <v>0.01128597394921481</v>
      </c>
      <c r="AO569" s="24" t="n">
        <v>0.02437304285177662</v>
      </c>
      <c r="AP569" s="24" t="n">
        <v>0.04505361317184992</v>
      </c>
      <c r="AQ569" s="24" t="n">
        <v>0.07193541701279574</v>
      </c>
      <c r="AR569" s="24" t="n">
        <v>0.1081559626309904</v>
      </c>
      <c r="AS569" s="24" t="n">
        <v>0.06619764164645296</v>
      </c>
      <c r="AU569" s="24" t="n">
        <v>0.02069214839475923</v>
      </c>
      <c r="AV569" s="24" t="n">
        <v>0.07116384539772376</v>
      </c>
      <c r="AW569" s="24" t="n">
        <v>0.01672336973096761</v>
      </c>
      <c r="AX569" s="24" t="n">
        <v>0.07286477993114603</v>
      </c>
    </row>
    <row r="570">
      <c r="B570" s="23" t="inlineStr">
        <is>
          <t>Other (please specify)</t>
        </is>
      </c>
      <c r="C570" s="24" t="n">
        <v>0.008814121914438958</v>
      </c>
      <c r="D570" s="24" t="n">
        <v>0.01208854143886352</v>
      </c>
      <c r="E570" s="24" t="n">
        <v>0.005637489870182475</v>
      </c>
      <c r="G570" s="24" t="n">
        <v>0.003840814682331495</v>
      </c>
      <c r="H570" s="24" t="n">
        <v>0.002895439998861942</v>
      </c>
      <c r="I570" s="24" t="n">
        <v>0.01095691311481198</v>
      </c>
      <c r="J570" s="24" t="n">
        <v>0.003343293433863098</v>
      </c>
      <c r="K570" s="24" t="n">
        <v>0.01344663612066318</v>
      </c>
      <c r="L570" s="24" t="n">
        <v>0.01649716219946356</v>
      </c>
      <c r="N570" s="24" t="n">
        <v>0.02889150575051967</v>
      </c>
      <c r="O570" s="24" t="n">
        <v>0</v>
      </c>
      <c r="P570" s="24" t="n">
        <v>0</v>
      </c>
      <c r="Q570" s="24" t="n">
        <v>0.004720767650592232</v>
      </c>
      <c r="R570" s="24" t="n">
        <v>0.02519972051264034</v>
      </c>
      <c r="S570" s="24" t="n">
        <v>0</v>
      </c>
      <c r="T570" s="24" t="n">
        <v>0.004190041211622372</v>
      </c>
      <c r="U570" s="24" t="n">
        <v>0.009343492462555289</v>
      </c>
      <c r="V570" s="24" t="n">
        <v>0.01133600770308315</v>
      </c>
      <c r="W570" s="24" t="n">
        <v>0.01264501538764814</v>
      </c>
      <c r="Y570" s="24" t="n">
        <v>0.01494281785924803</v>
      </c>
      <c r="Z570" s="24" t="n">
        <v>0.007026650498087484</v>
      </c>
      <c r="AA570" s="24" t="n">
        <v>0.004065039954404522</v>
      </c>
      <c r="AB570" s="24" t="n">
        <v>0.008229717749048297</v>
      </c>
      <c r="AD570" s="24" t="n">
        <v>0.005968267500217871</v>
      </c>
      <c r="AE570" s="24" t="n">
        <v>0.009579459383914869</v>
      </c>
      <c r="AF570" s="24" t="n">
        <v>0.006321331507725134</v>
      </c>
      <c r="AG570" s="24" t="n">
        <v>0</v>
      </c>
      <c r="AH570" s="24" t="n">
        <v>0.0262723196356272</v>
      </c>
      <c r="AI570" s="24" t="n">
        <v>0</v>
      </c>
      <c r="AJ570" s="24" t="n">
        <v>0.002556043991286487</v>
      </c>
      <c r="AL570" s="24" t="n">
        <v>0.007556282005016931</v>
      </c>
      <c r="AM570" s="24" t="n">
        <v>0.002058312722770846</v>
      </c>
      <c r="AN570" s="24" t="n">
        <v>0.007135289527279859</v>
      </c>
      <c r="AO570" s="24" t="n">
        <v>0</v>
      </c>
      <c r="AP570" s="24" t="n">
        <v>0.01698418371282169</v>
      </c>
      <c r="AQ570" s="24" t="n">
        <v>0.006759672999726338</v>
      </c>
      <c r="AR570" s="24" t="n">
        <v>0.005727589869557259</v>
      </c>
      <c r="AS570" s="24" t="n">
        <v>0.03602250876704956</v>
      </c>
      <c r="AU570" s="24" t="n">
        <v>0.002486048508407604</v>
      </c>
      <c r="AV570" s="24" t="n">
        <v>0.02265143832651021</v>
      </c>
      <c r="AW570" s="24" t="n">
        <v>0.00602889421082011</v>
      </c>
      <c r="AX570" s="24" t="n">
        <v>0</v>
      </c>
    </row>
    <row r="572">
      <c r="B572" s="20" t="inlineStr">
        <is>
          <t>Which of the following areas do you think would most improve support for people after they leave prison? Select up to 3</t>
        </is>
      </c>
    </row>
    <row r="573">
      <c r="B573" s="21" t="inlineStr">
        <is>
          <t>BASE: All Respondents</t>
        </is>
      </c>
    </row>
    <row r="574">
      <c r="B574" s="16" t="inlineStr">
        <is>
          <t>Unweighted</t>
        </is>
      </c>
      <c r="C574" s="22" t="n">
        <v>1999</v>
      </c>
      <c r="D574" s="22" t="n">
        <v>936</v>
      </c>
      <c r="E574" s="22" t="n">
        <v>1056</v>
      </c>
      <c r="G574" s="22" t="n">
        <v>282</v>
      </c>
      <c r="H574" s="22" t="n">
        <v>355</v>
      </c>
      <c r="I574" s="22" t="n">
        <v>333</v>
      </c>
      <c r="J574" s="22" t="n">
        <v>313</v>
      </c>
      <c r="K574" s="22" t="n">
        <v>283</v>
      </c>
      <c r="L574" s="22" t="n">
        <v>433</v>
      </c>
      <c r="N574" s="22" t="n">
        <v>103</v>
      </c>
      <c r="O574" s="22" t="n">
        <v>103</v>
      </c>
      <c r="P574" s="22" t="n">
        <v>259</v>
      </c>
      <c r="Q574" s="22" t="n">
        <v>192</v>
      </c>
      <c r="R574" s="22" t="n">
        <v>162</v>
      </c>
      <c r="S574" s="22" t="n">
        <v>220</v>
      </c>
      <c r="T574" s="22" t="n">
        <v>220</v>
      </c>
      <c r="U574" s="22" t="n">
        <v>302</v>
      </c>
      <c r="V574" s="22" t="n">
        <v>270</v>
      </c>
      <c r="W574" s="22" t="n">
        <v>168</v>
      </c>
      <c r="Y574" s="22" t="n">
        <v>568</v>
      </c>
      <c r="Z574" s="22" t="n">
        <v>481</v>
      </c>
      <c r="AA574" s="22" t="n">
        <v>459</v>
      </c>
      <c r="AB574" s="22" t="n">
        <v>474</v>
      </c>
      <c r="AD574" s="22" t="n">
        <v>355</v>
      </c>
      <c r="AE574" s="22" t="n">
        <v>640</v>
      </c>
      <c r="AF574" s="22" t="n">
        <v>155</v>
      </c>
      <c r="AG574" s="22" t="n">
        <v>118</v>
      </c>
      <c r="AH574" s="22" t="n">
        <v>274</v>
      </c>
      <c r="AI574" s="22" t="n">
        <v>42</v>
      </c>
      <c r="AJ574" s="22" t="n">
        <v>415</v>
      </c>
      <c r="AL574" s="22" t="n">
        <v>299</v>
      </c>
      <c r="AM574" s="22" t="n">
        <v>422</v>
      </c>
      <c r="AN574" s="22" t="n">
        <v>182</v>
      </c>
      <c r="AO574" s="22" t="n">
        <v>220</v>
      </c>
      <c r="AP574" s="22" t="n">
        <v>458</v>
      </c>
      <c r="AQ574" s="22" t="n">
        <v>159</v>
      </c>
      <c r="AR574" s="22" t="n">
        <v>174</v>
      </c>
      <c r="AS574" s="22" t="n">
        <v>85</v>
      </c>
      <c r="AU574" s="22" t="n">
        <v>423</v>
      </c>
      <c r="AV574" s="22" t="n">
        <v>543</v>
      </c>
      <c r="AW574" s="22" t="n">
        <v>701</v>
      </c>
      <c r="AX574" s="22" t="n">
        <v>332</v>
      </c>
    </row>
    <row r="575">
      <c r="B575" s="18" t="inlineStr">
        <is>
          <t>Weighted</t>
        </is>
      </c>
      <c r="C575" s="22" t="n">
        <v>1999</v>
      </c>
      <c r="D575" s="22" t="n">
        <v>987</v>
      </c>
      <c r="E575" s="22" t="n">
        <v>1009</v>
      </c>
      <c r="G575" s="22" t="n">
        <v>277</v>
      </c>
      <c r="H575" s="22" t="n">
        <v>341</v>
      </c>
      <c r="I575" s="22" t="n">
        <v>340</v>
      </c>
      <c r="J575" s="22" t="n">
        <v>341</v>
      </c>
      <c r="K575" s="22" t="n">
        <v>282</v>
      </c>
      <c r="L575" s="22" t="n">
        <v>420</v>
      </c>
      <c r="N575" s="22" t="n">
        <v>114</v>
      </c>
      <c r="O575" s="22" t="n">
        <v>91</v>
      </c>
      <c r="P575" s="22" t="n">
        <v>250</v>
      </c>
      <c r="Q575" s="22" t="n">
        <v>182</v>
      </c>
      <c r="R575" s="22" t="n">
        <v>159</v>
      </c>
      <c r="S575" s="22" t="n">
        <v>205</v>
      </c>
      <c r="T575" s="22" t="n">
        <v>205</v>
      </c>
      <c r="U575" s="22" t="n">
        <v>317</v>
      </c>
      <c r="V575" s="22" t="n">
        <v>295</v>
      </c>
      <c r="W575" s="22" t="n">
        <v>182</v>
      </c>
      <c r="Y575" s="22" t="n">
        <v>540</v>
      </c>
      <c r="Z575" s="22" t="n">
        <v>519</v>
      </c>
      <c r="AA575" s="22" t="n">
        <v>440</v>
      </c>
      <c r="AB575" s="22" t="n">
        <v>500</v>
      </c>
      <c r="AD575" s="22" t="n">
        <v>350</v>
      </c>
      <c r="AE575" s="22" t="n">
        <v>639</v>
      </c>
      <c r="AF575" s="22" t="n">
        <v>159</v>
      </c>
      <c r="AG575" s="22" t="n">
        <v>114</v>
      </c>
      <c r="AH575" s="22" t="n">
        <v>280</v>
      </c>
      <c r="AI575" s="22" t="n">
        <v>42</v>
      </c>
      <c r="AJ575" s="22" t="n">
        <v>416</v>
      </c>
      <c r="AL575" s="22" t="n">
        <v>296</v>
      </c>
      <c r="AM575" s="22" t="n">
        <v>417</v>
      </c>
      <c r="AN575" s="22" t="n">
        <v>184</v>
      </c>
      <c r="AO575" s="22" t="n">
        <v>215</v>
      </c>
      <c r="AP575" s="22" t="n">
        <v>465</v>
      </c>
      <c r="AQ575" s="22" t="n">
        <v>157</v>
      </c>
      <c r="AR575" s="22" t="n">
        <v>175</v>
      </c>
      <c r="AS575" s="22" t="n">
        <v>90</v>
      </c>
      <c r="AU575" s="22" t="n">
        <v>421</v>
      </c>
      <c r="AV575" s="22" t="n">
        <v>546</v>
      </c>
      <c r="AW575" s="22" t="n">
        <v>697</v>
      </c>
      <c r="AX575" s="22" t="n">
        <v>335</v>
      </c>
    </row>
    <row r="576">
      <c r="B576" s="23" t="inlineStr">
        <is>
          <t>More help finding work</t>
        </is>
      </c>
      <c r="C576" s="24" t="n">
        <v>0.4573581696598158</v>
      </c>
      <c r="D576" s="24" t="n">
        <v>0.4588041294404195</v>
      </c>
      <c r="E576" s="24" t="n">
        <v>0.456462618137434</v>
      </c>
      <c r="G576" s="24" t="n">
        <v>0.4365873116022553</v>
      </c>
      <c r="H576" s="24" t="n">
        <v>0.4227721963058697</v>
      </c>
      <c r="I576" s="24" t="n">
        <v>0.4155706037499773</v>
      </c>
      <c r="J576" s="24" t="n">
        <v>0.4359793974232354</v>
      </c>
      <c r="K576" s="24" t="n">
        <v>0.5095064568017611</v>
      </c>
      <c r="L576" s="24" t="n">
        <v>0.5153202037396963</v>
      </c>
      <c r="N576" s="24" t="n">
        <v>0.5083833849704527</v>
      </c>
      <c r="O576" s="24" t="n">
        <v>0.4732593210037624</v>
      </c>
      <c r="P576" s="24" t="n">
        <v>0.3697549508170799</v>
      </c>
      <c r="Q576" s="24" t="n">
        <v>0.5091667541867093</v>
      </c>
      <c r="R576" s="24" t="n">
        <v>0.5042488725355102</v>
      </c>
      <c r="S576" s="24" t="n">
        <v>0.4392277798139588</v>
      </c>
      <c r="T576" s="24" t="n">
        <v>0.4617046164639048</v>
      </c>
      <c r="U576" s="24" t="n">
        <v>0.4334456963436371</v>
      </c>
      <c r="V576" s="24" t="n">
        <v>0.4678032104255025</v>
      </c>
      <c r="W576" s="24" t="n">
        <v>0.4853644208172644</v>
      </c>
      <c r="Y576" s="24" t="n">
        <v>0.4335492184717674</v>
      </c>
      <c r="Z576" s="24" t="n">
        <v>0.4945150713603443</v>
      </c>
      <c r="AA576" s="24" t="n">
        <v>0.475525249620098</v>
      </c>
      <c r="AB576" s="24" t="n">
        <v>0.4285159426127112</v>
      </c>
      <c r="AD576" s="24" t="n">
        <v>0.5133678854302688</v>
      </c>
      <c r="AE576" s="24" t="n">
        <v>0.4489885062204006</v>
      </c>
      <c r="AF576" s="24" t="n">
        <v>0.5005233967492794</v>
      </c>
      <c r="AG576" s="24" t="n">
        <v>0.4607548746366811</v>
      </c>
      <c r="AH576" s="24" t="n">
        <v>0.4490474432962667</v>
      </c>
      <c r="AI576" s="24" t="n">
        <v>0.35900579735182</v>
      </c>
      <c r="AJ576" s="24" t="n">
        <v>0.4213212809751917</v>
      </c>
      <c r="AL576" s="24" t="n">
        <v>0.5451148965609476</v>
      </c>
      <c r="AM576" s="24" t="n">
        <v>0.4362041403829902</v>
      </c>
      <c r="AN576" s="24" t="n">
        <v>0.4536444568567553</v>
      </c>
      <c r="AO576" s="24" t="n">
        <v>0.4567296012938682</v>
      </c>
      <c r="AP576" s="24" t="n">
        <v>0.4728692850822154</v>
      </c>
      <c r="AQ576" s="24" t="n">
        <v>0.3955879390442703</v>
      </c>
      <c r="AR576" s="24" t="n">
        <v>0.4366597880511506</v>
      </c>
      <c r="AS576" s="24" t="n">
        <v>0.3442825653199563</v>
      </c>
      <c r="AU576" s="24" t="n">
        <v>0.4674590353004106</v>
      </c>
      <c r="AV576" s="24" t="n">
        <v>0.4631190887393429</v>
      </c>
      <c r="AW576" s="24" t="n">
        <v>0.4985351327108656</v>
      </c>
      <c r="AX576" s="24" t="n">
        <v>0.3495941155531663</v>
      </c>
    </row>
    <row r="577">
      <c r="B577" s="23" t="inlineStr">
        <is>
          <t>Better access to education and skills training after release</t>
        </is>
      </c>
      <c r="C577" s="24" t="n">
        <v>0.3822372394608022</v>
      </c>
      <c r="D577" s="24" t="n">
        <v>0.4068097928996422</v>
      </c>
      <c r="E577" s="24" t="n">
        <v>0.3589487337252978</v>
      </c>
      <c r="G577" s="24" t="n">
        <v>0.3914149001840053</v>
      </c>
      <c r="H577" s="24" t="n">
        <v>0.3965142123103677</v>
      </c>
      <c r="I577" s="24" t="n">
        <v>0.3763854962218394</v>
      </c>
      <c r="J577" s="24" t="n">
        <v>0.3667687725748535</v>
      </c>
      <c r="K577" s="24" t="n">
        <v>0.369116499464319</v>
      </c>
      <c r="L577" s="24" t="n">
        <v>0.3906860877150259</v>
      </c>
      <c r="N577" s="24" t="n">
        <v>0.3960883365423579</v>
      </c>
      <c r="O577" s="24" t="n">
        <v>0.355505707244105</v>
      </c>
      <c r="P577" s="24" t="n">
        <v>0.3726016962260463</v>
      </c>
      <c r="Q577" s="24" t="n">
        <v>0.3456388254279819</v>
      </c>
      <c r="R577" s="24" t="n">
        <v>0.3715282762976626</v>
      </c>
      <c r="S577" s="24" t="n">
        <v>0.3970400739397455</v>
      </c>
      <c r="T577" s="24" t="n">
        <v>0.4054565253879888</v>
      </c>
      <c r="U577" s="24" t="n">
        <v>0.3972483154229945</v>
      </c>
      <c r="V577" s="24" t="n">
        <v>0.3860104632378233</v>
      </c>
      <c r="W577" s="24" t="n">
        <v>0.371081762612037</v>
      </c>
      <c r="Y577" s="24" t="n">
        <v>0.4112325879772097</v>
      </c>
      <c r="Z577" s="24" t="n">
        <v>0.3902861211559611</v>
      </c>
      <c r="AA577" s="24" t="n">
        <v>0.3744899710924995</v>
      </c>
      <c r="AB577" s="24" t="n">
        <v>0.3493851200276137</v>
      </c>
      <c r="AD577" s="24" t="n">
        <v>0.3765688825642853</v>
      </c>
      <c r="AE577" s="24" t="n">
        <v>0.3730238334635245</v>
      </c>
      <c r="AF577" s="24" t="n">
        <v>0.386792899185156</v>
      </c>
      <c r="AG577" s="24" t="n">
        <v>0.427401286936143</v>
      </c>
      <c r="AH577" s="24" t="n">
        <v>0.3798508103009601</v>
      </c>
      <c r="AI577" s="24" t="n">
        <v>0.3439424370603709</v>
      </c>
      <c r="AJ577" s="24" t="n">
        <v>0.3925385171738789</v>
      </c>
      <c r="AL577" s="24" t="n">
        <v>0.3564037998345157</v>
      </c>
      <c r="AM577" s="24" t="n">
        <v>0.3813427022782785</v>
      </c>
      <c r="AN577" s="24" t="n">
        <v>0.3926363476920172</v>
      </c>
      <c r="AO577" s="24" t="n">
        <v>0.4240678171996289</v>
      </c>
      <c r="AP577" s="24" t="n">
        <v>0.3923903276133736</v>
      </c>
      <c r="AQ577" s="24" t="n">
        <v>0.3285384573759044</v>
      </c>
      <c r="AR577" s="24" t="n">
        <v>0.3447239994598548</v>
      </c>
      <c r="AS577" s="24" t="n">
        <v>0.464381751082111</v>
      </c>
      <c r="AU577" s="24" t="n">
        <v>0.3928596428045388</v>
      </c>
      <c r="AV577" s="24" t="n">
        <v>0.3558270232331878</v>
      </c>
      <c r="AW577" s="24" t="n">
        <v>0.4119017772349604</v>
      </c>
      <c r="AX577" s="24" t="n">
        <v>0.3502401486912291</v>
      </c>
    </row>
    <row r="578">
      <c r="B578" s="23" t="inlineStr">
        <is>
          <t>Better access to drug and alcohol treatment</t>
        </is>
      </c>
      <c r="C578" s="24" t="n">
        <v>0.3788463898821398</v>
      </c>
      <c r="D578" s="24" t="n">
        <v>0.3556277728960945</v>
      </c>
      <c r="E578" s="24" t="n">
        <v>0.4022766332595522</v>
      </c>
      <c r="G578" s="24" t="n">
        <v>0.3087549315543142</v>
      </c>
      <c r="H578" s="24" t="n">
        <v>0.2823095034131927</v>
      </c>
      <c r="I578" s="24" t="n">
        <v>0.3576171898060757</v>
      </c>
      <c r="J578" s="24" t="n">
        <v>0.4439974477823584</v>
      </c>
      <c r="K578" s="24" t="n">
        <v>0.4084236914682982</v>
      </c>
      <c r="L578" s="24" t="n">
        <v>0.4479507254436828</v>
      </c>
      <c r="N578" s="24" t="n">
        <v>0.4025135590003878</v>
      </c>
      <c r="O578" s="24" t="n">
        <v>0.3527904784318833</v>
      </c>
      <c r="P578" s="24" t="n">
        <v>0.3772021799682817</v>
      </c>
      <c r="Q578" s="24" t="n">
        <v>0.3372107135222742</v>
      </c>
      <c r="R578" s="24" t="n">
        <v>0.3706017771103788</v>
      </c>
      <c r="S578" s="24" t="n">
        <v>0.3738511931129846</v>
      </c>
      <c r="T578" s="24" t="n">
        <v>0.4227338937466124</v>
      </c>
      <c r="U578" s="24" t="n">
        <v>0.318277203311733</v>
      </c>
      <c r="V578" s="24" t="n">
        <v>0.4334626182758414</v>
      </c>
      <c r="W578" s="24" t="n">
        <v>0.4013051632040547</v>
      </c>
      <c r="Y578" s="24" t="n">
        <v>0.3661169098895896</v>
      </c>
      <c r="Z578" s="24" t="n">
        <v>0.3611021241590105</v>
      </c>
      <c r="AA578" s="24" t="n">
        <v>0.402418784300342</v>
      </c>
      <c r="AB578" s="24" t="n">
        <v>0.3902690690066843</v>
      </c>
      <c r="AD578" s="24" t="n">
        <v>0.3942453109346968</v>
      </c>
      <c r="AE578" s="24" t="n">
        <v>0.3833739889317825</v>
      </c>
      <c r="AF578" s="24" t="n">
        <v>0.4201593809754403</v>
      </c>
      <c r="AG578" s="24" t="n">
        <v>0.2897963827008351</v>
      </c>
      <c r="AH578" s="24" t="n">
        <v>0.4484562948911091</v>
      </c>
      <c r="AI578" s="24" t="n">
        <v>0.1658687063936775</v>
      </c>
      <c r="AJ578" s="24" t="n">
        <v>0.3425250258620314</v>
      </c>
      <c r="AL578" s="24" t="n">
        <v>0.3904241305544529</v>
      </c>
      <c r="AM578" s="24" t="n">
        <v>0.3771573983217498</v>
      </c>
      <c r="AN578" s="24" t="n">
        <v>0.4181586382509889</v>
      </c>
      <c r="AO578" s="24" t="n">
        <v>0.3020503543785986</v>
      </c>
      <c r="AP578" s="24" t="n">
        <v>0.4191155990721184</v>
      </c>
      <c r="AQ578" s="24" t="n">
        <v>0.3106372905268533</v>
      </c>
      <c r="AR578" s="24" t="n">
        <v>0.3651288428495067</v>
      </c>
      <c r="AS578" s="24" t="n">
        <v>0.3892361806631852</v>
      </c>
      <c r="AU578" s="24" t="n">
        <v>0.358487163102954</v>
      </c>
      <c r="AV578" s="24" t="n">
        <v>0.4259247875360436</v>
      </c>
      <c r="AW578" s="24" t="n">
        <v>0.3861776391101648</v>
      </c>
      <c r="AX578" s="24" t="n">
        <v>0.3124218173362452</v>
      </c>
    </row>
    <row r="579">
      <c r="B579" s="23" t="inlineStr">
        <is>
          <t>Better access to stable housing</t>
        </is>
      </c>
      <c r="C579" s="24" t="n">
        <v>0.351272840875195</v>
      </c>
      <c r="D579" s="24" t="n">
        <v>0.3440440104888129</v>
      </c>
      <c r="E579" s="24" t="n">
        <v>0.3576218185706694</v>
      </c>
      <c r="G579" s="24" t="n">
        <v>0.3859578456713234</v>
      </c>
      <c r="H579" s="24" t="n">
        <v>0.3268470739582176</v>
      </c>
      <c r="I579" s="24" t="n">
        <v>0.3550335557890744</v>
      </c>
      <c r="J579" s="24" t="n">
        <v>0.3278402056870107</v>
      </c>
      <c r="K579" s="24" t="n">
        <v>0.3160012109724981</v>
      </c>
      <c r="L579" s="24" t="n">
        <v>0.3879106702846979</v>
      </c>
      <c r="N579" s="24" t="n">
        <v>0.3019397078720339</v>
      </c>
      <c r="O579" s="24" t="n">
        <v>0.3968240403221163</v>
      </c>
      <c r="P579" s="24" t="n">
        <v>0.3854251909116735</v>
      </c>
      <c r="Q579" s="24" t="n">
        <v>0.3515414029235907</v>
      </c>
      <c r="R579" s="24" t="n">
        <v>0.3849284413512187</v>
      </c>
      <c r="S579" s="24" t="n">
        <v>0.3540834525248738</v>
      </c>
      <c r="T579" s="24" t="n">
        <v>0.348904129689396</v>
      </c>
      <c r="U579" s="24" t="n">
        <v>0.3064670162182587</v>
      </c>
      <c r="V579" s="24" t="n">
        <v>0.3761562312633153</v>
      </c>
      <c r="W579" s="24" t="n">
        <v>0.3198512705635929</v>
      </c>
      <c r="Y579" s="24" t="n">
        <v>0.3477350552330451</v>
      </c>
      <c r="Z579" s="24" t="n">
        <v>0.3116607620595177</v>
      </c>
      <c r="AA579" s="24" t="n">
        <v>0.3794823263120826</v>
      </c>
      <c r="AB579" s="24" t="n">
        <v>0.3713866399949287</v>
      </c>
      <c r="AD579" s="24" t="n">
        <v>0.3655377190992811</v>
      </c>
      <c r="AE579" s="24" t="n">
        <v>0.345497359407241</v>
      </c>
      <c r="AF579" s="24" t="n">
        <v>0.3546828616990098</v>
      </c>
      <c r="AG579" s="24" t="n">
        <v>0.4218647174859791</v>
      </c>
      <c r="AH579" s="24" t="n">
        <v>0.3073320790582159</v>
      </c>
      <c r="AI579" s="24" t="n">
        <v>0.3525067659066889</v>
      </c>
      <c r="AJ579" s="24" t="n">
        <v>0.3569026457859556</v>
      </c>
      <c r="AL579" s="24" t="n">
        <v>0.3166145157738788</v>
      </c>
      <c r="AM579" s="24" t="n">
        <v>0.3579487603185997</v>
      </c>
      <c r="AN579" s="24" t="n">
        <v>0.3668874987890892</v>
      </c>
      <c r="AO579" s="24" t="n">
        <v>0.4412983484170979</v>
      </c>
      <c r="AP579" s="24" t="n">
        <v>0.3529931024582045</v>
      </c>
      <c r="AQ579" s="24" t="n">
        <v>0.3483036168281542</v>
      </c>
      <c r="AR579" s="24" t="n">
        <v>0.3369317140660578</v>
      </c>
      <c r="AS579" s="24" t="n">
        <v>0.2122336595812435</v>
      </c>
      <c r="AU579" s="24" t="n">
        <v>0.4221346804530286</v>
      </c>
      <c r="AV579" s="24" t="n">
        <v>0.3267641941567895</v>
      </c>
      <c r="AW579" s="24" t="n">
        <v>0.3392734897890073</v>
      </c>
      <c r="AX579" s="24" t="n">
        <v>0.3270523753743484</v>
      </c>
    </row>
    <row r="580">
      <c r="B580" s="23" t="inlineStr">
        <is>
          <t>More meaningful support from probation services</t>
        </is>
      </c>
      <c r="C580" s="24" t="n">
        <v>0.3342049700776108</v>
      </c>
      <c r="D580" s="24" t="n">
        <v>0.3297387885680399</v>
      </c>
      <c r="E580" s="24" t="n">
        <v>0.3383082954821597</v>
      </c>
      <c r="G580" s="24" t="n">
        <v>0.2793943669931591</v>
      </c>
      <c r="H580" s="24" t="n">
        <v>0.2793706174420554</v>
      </c>
      <c r="I580" s="24" t="n">
        <v>0.3044015376456492</v>
      </c>
      <c r="J580" s="24" t="n">
        <v>0.3654741739924021</v>
      </c>
      <c r="K580" s="24" t="n">
        <v>0.3689095187555093</v>
      </c>
      <c r="L580" s="24" t="n">
        <v>0.3903442636618869</v>
      </c>
      <c r="N580" s="24" t="n">
        <v>0.2585248819345188</v>
      </c>
      <c r="O580" s="24" t="n">
        <v>0.3443704480863091</v>
      </c>
      <c r="P580" s="24" t="n">
        <v>0.3094927755992297</v>
      </c>
      <c r="Q580" s="24" t="n">
        <v>0.3873013328807316</v>
      </c>
      <c r="R580" s="24" t="n">
        <v>0.295809996760021</v>
      </c>
      <c r="S580" s="24" t="n">
        <v>0.326981697708575</v>
      </c>
      <c r="T580" s="24" t="n">
        <v>0.3480793755853489</v>
      </c>
      <c r="U580" s="24" t="n">
        <v>0.3470222770835516</v>
      </c>
      <c r="V580" s="24" t="n">
        <v>0.3513690586550234</v>
      </c>
      <c r="W580" s="24" t="n">
        <v>0.3331764421606398</v>
      </c>
      <c r="Y580" s="24" t="n">
        <v>0.3591382459922901</v>
      </c>
      <c r="Z580" s="24" t="n">
        <v>0.31864453686719</v>
      </c>
      <c r="AA580" s="24" t="n">
        <v>0.3377559207229446</v>
      </c>
      <c r="AB580" s="24" t="n">
        <v>0.3203039251942804</v>
      </c>
      <c r="AD580" s="24" t="n">
        <v>0.3568710664560384</v>
      </c>
      <c r="AE580" s="24" t="n">
        <v>0.3657448635349626</v>
      </c>
      <c r="AF580" s="24" t="n">
        <v>0.3391476203865856</v>
      </c>
      <c r="AG580" s="24" t="n">
        <v>0.2178420186277917</v>
      </c>
      <c r="AH580" s="24" t="n">
        <v>0.3248661331529019</v>
      </c>
      <c r="AI580" s="24" t="n">
        <v>0.3104042974396301</v>
      </c>
      <c r="AJ580" s="24" t="n">
        <v>0.3054576153846975</v>
      </c>
      <c r="AL580" s="24" t="n">
        <v>0.3379521747969079</v>
      </c>
      <c r="AM580" s="24" t="n">
        <v>0.3354366746973701</v>
      </c>
      <c r="AN580" s="24" t="n">
        <v>0.3504102376121997</v>
      </c>
      <c r="AO580" s="24" t="n">
        <v>0.3130112552219133</v>
      </c>
      <c r="AP580" s="24" t="n">
        <v>0.34976739977824</v>
      </c>
      <c r="AQ580" s="24" t="n">
        <v>0.2863303386584923</v>
      </c>
      <c r="AR580" s="24" t="n">
        <v>0.3389492773411613</v>
      </c>
      <c r="AS580" s="24" t="n">
        <v>0.3276191331142787</v>
      </c>
      <c r="AU580" s="24" t="n">
        <v>0.3771718659559909</v>
      </c>
      <c r="AV580" s="24" t="n">
        <v>0.3410081495843486</v>
      </c>
      <c r="AW580" s="24" t="n">
        <v>0.3347358713496894</v>
      </c>
      <c r="AX580" s="24" t="n">
        <v>0.2679430004767162</v>
      </c>
    </row>
    <row r="581">
      <c r="B581" s="23" t="inlineStr">
        <is>
          <t>Better access to mental health support</t>
        </is>
      </c>
      <c r="C581" s="24" t="n">
        <v>0.2879969775575749</v>
      </c>
      <c r="D581" s="24" t="n">
        <v>0.2834585049871274</v>
      </c>
      <c r="E581" s="24" t="n">
        <v>0.2915768580763198</v>
      </c>
      <c r="G581" s="24" t="n">
        <v>0.3241851537381064</v>
      </c>
      <c r="H581" s="24" t="n">
        <v>0.4054869646975081</v>
      </c>
      <c r="I581" s="24" t="n">
        <v>0.2998484520716175</v>
      </c>
      <c r="J581" s="24" t="n">
        <v>0.3427926359351106</v>
      </c>
      <c r="K581" s="24" t="n">
        <v>0.235800308935413</v>
      </c>
      <c r="L581" s="24" t="n">
        <v>0.1496499094426115</v>
      </c>
      <c r="N581" s="24" t="n">
        <v>0.3313069715410208</v>
      </c>
      <c r="O581" s="24" t="n">
        <v>0.2828302784630671</v>
      </c>
      <c r="P581" s="24" t="n">
        <v>0.3295582944757093</v>
      </c>
      <c r="Q581" s="24" t="n">
        <v>0.2684199592978488</v>
      </c>
      <c r="R581" s="24" t="n">
        <v>0.2243979411290603</v>
      </c>
      <c r="S581" s="24" t="n">
        <v>0.3103381160130976</v>
      </c>
      <c r="T581" s="24" t="n">
        <v>0.254245777699373</v>
      </c>
      <c r="U581" s="24" t="n">
        <v>0.319517164542555</v>
      </c>
      <c r="V581" s="24" t="n">
        <v>0.2444034034716207</v>
      </c>
      <c r="W581" s="24" t="n">
        <v>0.3103034936445102</v>
      </c>
      <c r="Y581" s="24" t="n">
        <v>0.2739180434437887</v>
      </c>
      <c r="Z581" s="24" t="n">
        <v>0.2751239793205789</v>
      </c>
      <c r="AA581" s="24" t="n">
        <v>0.2823805548421503</v>
      </c>
      <c r="AB581" s="24" t="n">
        <v>0.3215068505600396</v>
      </c>
      <c r="AD581" s="24" t="n">
        <v>0.2064329651088228</v>
      </c>
      <c r="AE581" s="24" t="n">
        <v>0.3293699008623659</v>
      </c>
      <c r="AF581" s="24" t="n">
        <v>0.2753410752992785</v>
      </c>
      <c r="AG581" s="24" t="n">
        <v>0.2249882493160104</v>
      </c>
      <c r="AH581" s="24" t="n">
        <v>0.266761023033649</v>
      </c>
      <c r="AI581" s="24" t="n">
        <v>0.4048657597418192</v>
      </c>
      <c r="AJ581" s="24" t="n">
        <v>0.3175364600972279</v>
      </c>
      <c r="AL581" s="24" t="n">
        <v>0.2419427349318057</v>
      </c>
      <c r="AM581" s="24" t="n">
        <v>0.3441672580597586</v>
      </c>
      <c r="AN581" s="24" t="n">
        <v>0.2780659408358445</v>
      </c>
      <c r="AO581" s="24" t="n">
        <v>0.3382559528442416</v>
      </c>
      <c r="AP581" s="24" t="n">
        <v>0.2625883293291233</v>
      </c>
      <c r="AQ581" s="24" t="n">
        <v>0.3275456851416165</v>
      </c>
      <c r="AR581" s="24" t="n">
        <v>0.2221289279961193</v>
      </c>
      <c r="AS581" s="24" t="n">
        <v>0.2699721375042808</v>
      </c>
      <c r="AU581" s="24" t="n">
        <v>0.326013763949872</v>
      </c>
      <c r="AV581" s="24" t="n">
        <v>0.2255140451922373</v>
      </c>
      <c r="AW581" s="24" t="n">
        <v>0.3102048556845737</v>
      </c>
      <c r="AX581" s="24" t="n">
        <v>0.2958823339992011</v>
      </c>
    </row>
    <row r="582">
      <c r="B582" s="23" t="inlineStr">
        <is>
          <t>Better financial advice and guidance on accessing benefits</t>
        </is>
      </c>
      <c r="C582" s="24" t="n">
        <v>0.2463064268441583</v>
      </c>
      <c r="D582" s="24" t="n">
        <v>0.244501777142643</v>
      </c>
      <c r="E582" s="24" t="n">
        <v>0.2475333155392544</v>
      </c>
      <c r="G582" s="24" t="n">
        <v>0.3629433268499754</v>
      </c>
      <c r="H582" s="24" t="n">
        <v>0.3075196839986801</v>
      </c>
      <c r="I582" s="24" t="n">
        <v>0.2672643285708848</v>
      </c>
      <c r="J582" s="24" t="n">
        <v>0.2174638147175944</v>
      </c>
      <c r="K582" s="24" t="n">
        <v>0.179599974572387</v>
      </c>
      <c r="L582" s="24" t="n">
        <v>0.1709035651358877</v>
      </c>
      <c r="N582" s="24" t="n">
        <v>0.2535584683090614</v>
      </c>
      <c r="O582" s="24" t="n">
        <v>0.2191441071016743</v>
      </c>
      <c r="P582" s="24" t="n">
        <v>0.2513964010263553</v>
      </c>
      <c r="Q582" s="24" t="n">
        <v>0.224832906698494</v>
      </c>
      <c r="R582" s="24" t="n">
        <v>0.2603988010728349</v>
      </c>
      <c r="S582" s="24" t="n">
        <v>0.3125797762857254</v>
      </c>
      <c r="T582" s="24" t="n">
        <v>0.2215263848665483</v>
      </c>
      <c r="U582" s="24" t="n">
        <v>0.2855357427547483</v>
      </c>
      <c r="V582" s="24" t="n">
        <v>0.2062924812510613</v>
      </c>
      <c r="W582" s="24" t="n">
        <v>0.2074356053435283</v>
      </c>
      <c r="Y582" s="24" t="n">
        <v>0.2720345106274484</v>
      </c>
      <c r="Z582" s="24" t="n">
        <v>0.2593100810291289</v>
      </c>
      <c r="AA582" s="24" t="n">
        <v>0.2208596870262559</v>
      </c>
      <c r="AB582" s="24" t="n">
        <v>0.2274154343539595</v>
      </c>
      <c r="AD582" s="24" t="n">
        <v>0.2041526953351382</v>
      </c>
      <c r="AE582" s="24" t="n">
        <v>0.2892749569159662</v>
      </c>
      <c r="AF582" s="24" t="n">
        <v>0.2566342648999979</v>
      </c>
      <c r="AG582" s="24" t="n">
        <v>0.3234888078911196</v>
      </c>
      <c r="AH582" s="24" t="n">
        <v>0.1669377883334772</v>
      </c>
      <c r="AI582" s="24" t="n">
        <v>0.1645113259651221</v>
      </c>
      <c r="AJ582" s="24" t="n">
        <v>0.2523772612864423</v>
      </c>
      <c r="AL582" s="24" t="n">
        <v>0.2427923379923616</v>
      </c>
      <c r="AM582" s="24" t="n">
        <v>0.2991611906388577</v>
      </c>
      <c r="AN582" s="24" t="n">
        <v>0.2705524756588863</v>
      </c>
      <c r="AO582" s="24" t="n">
        <v>0.296471916008114</v>
      </c>
      <c r="AP582" s="24" t="n">
        <v>0.193665924754149</v>
      </c>
      <c r="AQ582" s="24" t="n">
        <v>0.223868356353007</v>
      </c>
      <c r="AR582" s="24" t="n">
        <v>0.2203973389195172</v>
      </c>
      <c r="AS582" s="24" t="n">
        <v>0.205392309811893</v>
      </c>
      <c r="AU582" s="24" t="n">
        <v>0.2613186090926317</v>
      </c>
      <c r="AV582" s="24" t="n">
        <v>0.1667115112782316</v>
      </c>
      <c r="AW582" s="24" t="n">
        <v>0.2703991886209383</v>
      </c>
      <c r="AX582" s="24" t="n">
        <v>0.3071264933122885</v>
      </c>
    </row>
    <row r="583">
      <c r="B583" s="23" t="inlineStr">
        <is>
          <t>Greater support for families and support networks</t>
        </is>
      </c>
      <c r="C583" s="24" t="n">
        <v>0.2206915717045397</v>
      </c>
      <c r="D583" s="24" t="n">
        <v>0.2302235450625879</v>
      </c>
      <c r="E583" s="24" t="n">
        <v>0.2115571364423596</v>
      </c>
      <c r="G583" s="24" t="n">
        <v>0.2258153880679913</v>
      </c>
      <c r="H583" s="24" t="n">
        <v>0.2948785059777766</v>
      </c>
      <c r="I583" s="24" t="n">
        <v>0.2422323252080344</v>
      </c>
      <c r="J583" s="24" t="n">
        <v>0.1827668631698809</v>
      </c>
      <c r="K583" s="24" t="n">
        <v>0.1696445540326739</v>
      </c>
      <c r="L583" s="24" t="n">
        <v>0.2046450387646689</v>
      </c>
      <c r="N583" s="24" t="n">
        <v>0.1992687462007264</v>
      </c>
      <c r="O583" s="24" t="n">
        <v>0.2365132542276058</v>
      </c>
      <c r="P583" s="24" t="n">
        <v>0.2472771084215161</v>
      </c>
      <c r="Q583" s="24" t="n">
        <v>0.1809764032983899</v>
      </c>
      <c r="R583" s="24" t="n">
        <v>0.1879011268881941</v>
      </c>
      <c r="S583" s="24" t="n">
        <v>0.236961643052343</v>
      </c>
      <c r="T583" s="24" t="n">
        <v>0.2195219627097244</v>
      </c>
      <c r="U583" s="24" t="n">
        <v>0.2397994894360941</v>
      </c>
      <c r="V583" s="24" t="n">
        <v>0.1942909634101994</v>
      </c>
      <c r="W583" s="24" t="n">
        <v>0.2506152320269981</v>
      </c>
      <c r="Y583" s="24" t="n">
        <v>0.2333412987806899</v>
      </c>
      <c r="Z583" s="24" t="n">
        <v>0.2207691812341496</v>
      </c>
      <c r="AA583" s="24" t="n">
        <v>0.2016047375025769</v>
      </c>
      <c r="AB583" s="24" t="n">
        <v>0.2237457218682896</v>
      </c>
      <c r="AD583" s="24" t="n">
        <v>0.2387674781117787</v>
      </c>
      <c r="AE583" s="24" t="n">
        <v>0.2327137676732424</v>
      </c>
      <c r="AF583" s="24" t="n">
        <v>0.1969865448998371</v>
      </c>
      <c r="AG583" s="24" t="n">
        <v>0.2689295252506775</v>
      </c>
      <c r="AH583" s="24" t="n">
        <v>0.1711338982705431</v>
      </c>
      <c r="AI583" s="24" t="n">
        <v>0.2545745396378736</v>
      </c>
      <c r="AJ583" s="24" t="n">
        <v>0.2127046929178377</v>
      </c>
      <c r="AL583" s="24" t="n">
        <v>0.2626124994083489</v>
      </c>
      <c r="AM583" s="24" t="n">
        <v>0.2443195868186225</v>
      </c>
      <c r="AN583" s="24" t="n">
        <v>0.2090248695682258</v>
      </c>
      <c r="AO583" s="24" t="n">
        <v>0.2187288763885273</v>
      </c>
      <c r="AP583" s="24" t="n">
        <v>0.1911138274808039</v>
      </c>
      <c r="AQ583" s="24" t="n">
        <v>0.2652371114273569</v>
      </c>
      <c r="AR583" s="24" t="n">
        <v>0.1976056682187601</v>
      </c>
      <c r="AS583" s="24" t="n">
        <v>0.1221110372451005</v>
      </c>
      <c r="AU583" s="24" t="n">
        <v>0.2148688954902969</v>
      </c>
      <c r="AV583" s="24" t="n">
        <v>0.1826794609399407</v>
      </c>
      <c r="AW583" s="24" t="n">
        <v>0.2286275798254113</v>
      </c>
      <c r="AX583" s="24" t="n">
        <v>0.2735103729320956</v>
      </c>
    </row>
    <row r="584">
      <c r="B584" s="23" t="inlineStr">
        <is>
          <t>Don’t know</t>
        </is>
      </c>
      <c r="C584" s="24" t="n">
        <v>0.04622272360672121</v>
      </c>
      <c r="D584" s="24" t="n">
        <v>0.04623892248085474</v>
      </c>
      <c r="E584" s="24" t="n">
        <v>0.04634565448546121</v>
      </c>
      <c r="G584" s="24" t="n">
        <v>0.04368445525313028</v>
      </c>
      <c r="H584" s="24" t="n">
        <v>0.02717137845503676</v>
      </c>
      <c r="I584" s="24" t="n">
        <v>0.04651411129692905</v>
      </c>
      <c r="J584" s="24" t="n">
        <v>0.03780374721393721</v>
      </c>
      <c r="K584" s="24" t="n">
        <v>0.06143703590659717</v>
      </c>
      <c r="L584" s="24" t="n">
        <v>0.05975851547756331</v>
      </c>
      <c r="N584" s="24" t="n">
        <v>0.02804187081122838</v>
      </c>
      <c r="O584" s="24" t="n">
        <v>0.04901222015680537</v>
      </c>
      <c r="P584" s="24" t="n">
        <v>0.0458901246425213</v>
      </c>
      <c r="Q584" s="24" t="n">
        <v>0.06275087230912364</v>
      </c>
      <c r="R584" s="24" t="n">
        <v>0.0426513606634099</v>
      </c>
      <c r="S584" s="24" t="n">
        <v>0.03111915420129244</v>
      </c>
      <c r="T584" s="24" t="n">
        <v>0.04700720610765454</v>
      </c>
      <c r="U584" s="24" t="n">
        <v>0.04943541311096406</v>
      </c>
      <c r="V584" s="24" t="n">
        <v>0.04996394917807116</v>
      </c>
      <c r="W584" s="24" t="n">
        <v>0.04767248107848194</v>
      </c>
      <c r="Y584" s="24" t="n">
        <v>0.03562559365433522</v>
      </c>
      <c r="Z584" s="24" t="n">
        <v>0.06171407356188233</v>
      </c>
      <c r="AA584" s="24" t="n">
        <v>0.03357858799095899</v>
      </c>
      <c r="AB584" s="24" t="n">
        <v>0.05271444204371159</v>
      </c>
      <c r="AD584" s="24" t="n">
        <v>0.02958454242167298</v>
      </c>
      <c r="AE584" s="24" t="n">
        <v>0.02569526118593426</v>
      </c>
      <c r="AF584" s="24" t="n">
        <v>0.03426149513841268</v>
      </c>
      <c r="AG584" s="24" t="n">
        <v>0.05205621676721608</v>
      </c>
      <c r="AH584" s="24" t="n">
        <v>0.06825448160180982</v>
      </c>
      <c r="AI584" s="24" t="n">
        <v>0.124467565874386</v>
      </c>
      <c r="AJ584" s="24" t="n">
        <v>0.07190801671862049</v>
      </c>
      <c r="AL584" s="24" t="n">
        <v>0.02321251561683898</v>
      </c>
      <c r="AM584" s="24" t="n">
        <v>0.02432111379401209</v>
      </c>
      <c r="AN584" s="24" t="n">
        <v>0.02744337864306957</v>
      </c>
      <c r="AO584" s="24" t="n">
        <v>0.02811299072552538</v>
      </c>
      <c r="AP584" s="24" t="n">
        <v>0.04218213241302615</v>
      </c>
      <c r="AQ584" s="24" t="n">
        <v>0.1076552995162193</v>
      </c>
      <c r="AR584" s="24" t="n">
        <v>0.1096953606841029</v>
      </c>
      <c r="AS584" s="24" t="n">
        <v>0.09486039117596312</v>
      </c>
      <c r="AU584" s="24" t="n">
        <v>0.0137803287733797</v>
      </c>
      <c r="AV584" s="24" t="n">
        <v>0.08500175199023022</v>
      </c>
      <c r="AW584" s="24" t="n">
        <v>0.0209692164741463</v>
      </c>
      <c r="AX584" s="24" t="n">
        <v>0.07632283932471544</v>
      </c>
    </row>
    <row r="585">
      <c r="B585" s="23" t="inlineStr">
        <is>
          <t>Other (please specify)</t>
        </is>
      </c>
      <c r="C585" s="24" t="n">
        <v>0.004398387602751137</v>
      </c>
      <c r="D585" s="24" t="n">
        <v>0.005946086723986251</v>
      </c>
      <c r="E585" s="24" t="n">
        <v>0.002897606433721098</v>
      </c>
      <c r="G585" s="24" t="n">
        <v>0</v>
      </c>
      <c r="H585" s="24" t="n">
        <v>0.002895439998861942</v>
      </c>
      <c r="I585" s="24" t="n">
        <v>0</v>
      </c>
      <c r="J585" s="24" t="n">
        <v>0.0056867696490869</v>
      </c>
      <c r="K585" s="24" t="n">
        <v>0.01028429144417905</v>
      </c>
      <c r="L585" s="24" t="n">
        <v>0.007082290603949047</v>
      </c>
      <c r="N585" s="24" t="n">
        <v>0.02859007233837248</v>
      </c>
      <c r="O585" s="24" t="n">
        <v>0</v>
      </c>
      <c r="P585" s="24" t="n">
        <v>0</v>
      </c>
      <c r="Q585" s="24" t="n">
        <v>0</v>
      </c>
      <c r="R585" s="24" t="n">
        <v>0.0223309230770068</v>
      </c>
      <c r="S585" s="24" t="n">
        <v>0</v>
      </c>
      <c r="T585" s="24" t="n">
        <v>0</v>
      </c>
      <c r="U585" s="24" t="n">
        <v>0.003164034829971212</v>
      </c>
      <c r="V585" s="24" t="n">
        <v>0</v>
      </c>
      <c r="W585" s="24" t="n">
        <v>0.005429135254487385</v>
      </c>
      <c r="Y585" s="24" t="n">
        <v>0.01048003566642545</v>
      </c>
      <c r="Z585" s="24" t="n">
        <v>0.002239051788416391</v>
      </c>
      <c r="AA585" s="24" t="n">
        <v>0.002117057336490055</v>
      </c>
      <c r="AB585" s="24" t="n">
        <v>0.002079168903572098</v>
      </c>
      <c r="AD585" s="24" t="n">
        <v>0.005968267500217871</v>
      </c>
      <c r="AE585" s="24" t="n">
        <v>0.004602857241819336</v>
      </c>
      <c r="AF585" s="24" t="n">
        <v>0</v>
      </c>
      <c r="AG585" s="24" t="n">
        <v>0</v>
      </c>
      <c r="AH585" s="24" t="n">
        <v>0.01346250961967534</v>
      </c>
      <c r="AI585" s="24" t="n">
        <v>0</v>
      </c>
      <c r="AJ585" s="24" t="n">
        <v>0</v>
      </c>
      <c r="AL585" s="24" t="n">
        <v>0.003513289300723104</v>
      </c>
      <c r="AM585" s="24" t="n">
        <v>0</v>
      </c>
      <c r="AN585" s="24" t="n">
        <v>0</v>
      </c>
      <c r="AO585" s="24" t="n">
        <v>0</v>
      </c>
      <c r="AP585" s="24" t="n">
        <v>0.01072879790082683</v>
      </c>
      <c r="AQ585" s="24" t="n">
        <v>0</v>
      </c>
      <c r="AR585" s="24" t="n">
        <v>0.004421016528347347</v>
      </c>
      <c r="AS585" s="24" t="n">
        <v>0.02205310363784955</v>
      </c>
      <c r="AU585" s="24" t="n">
        <v>0.002486048508407604</v>
      </c>
      <c r="AV585" s="24" t="n">
        <v>0.01249366838377891</v>
      </c>
      <c r="AW585" s="24" t="n">
        <v>0.001321965049725983</v>
      </c>
      <c r="AX585" s="24" t="n">
        <v>0</v>
      </c>
    </row>
    <row r="587">
      <c r="B587" s="20" t="inlineStr">
        <is>
          <t>How much do you think each of the following factors contribute to someone on probation reoffending?: Lack of stable housing</t>
        </is>
      </c>
    </row>
    <row r="588">
      <c r="B588" s="21" t="inlineStr">
        <is>
          <t>BASE: All Respondents</t>
        </is>
      </c>
    </row>
    <row r="589">
      <c r="B589" s="16" t="inlineStr">
        <is>
          <t>Unweighted</t>
        </is>
      </c>
      <c r="C589" s="22" t="n">
        <v>1999</v>
      </c>
      <c r="D589" s="22" t="n">
        <v>936</v>
      </c>
      <c r="E589" s="22" t="n">
        <v>1056</v>
      </c>
      <c r="G589" s="22" t="n">
        <v>282</v>
      </c>
      <c r="H589" s="22" t="n">
        <v>355</v>
      </c>
      <c r="I589" s="22" t="n">
        <v>333</v>
      </c>
      <c r="J589" s="22" t="n">
        <v>313</v>
      </c>
      <c r="K589" s="22" t="n">
        <v>283</v>
      </c>
      <c r="L589" s="22" t="n">
        <v>433</v>
      </c>
      <c r="N589" s="22" t="n">
        <v>103</v>
      </c>
      <c r="O589" s="22" t="n">
        <v>103</v>
      </c>
      <c r="P589" s="22" t="n">
        <v>259</v>
      </c>
      <c r="Q589" s="22" t="n">
        <v>192</v>
      </c>
      <c r="R589" s="22" t="n">
        <v>162</v>
      </c>
      <c r="S589" s="22" t="n">
        <v>220</v>
      </c>
      <c r="T589" s="22" t="n">
        <v>220</v>
      </c>
      <c r="U589" s="22" t="n">
        <v>302</v>
      </c>
      <c r="V589" s="22" t="n">
        <v>270</v>
      </c>
      <c r="W589" s="22" t="n">
        <v>168</v>
      </c>
      <c r="Y589" s="22" t="n">
        <v>568</v>
      </c>
      <c r="Z589" s="22" t="n">
        <v>481</v>
      </c>
      <c r="AA589" s="22" t="n">
        <v>459</v>
      </c>
      <c r="AB589" s="22" t="n">
        <v>474</v>
      </c>
      <c r="AD589" s="22" t="n">
        <v>355</v>
      </c>
      <c r="AE589" s="22" t="n">
        <v>640</v>
      </c>
      <c r="AF589" s="22" t="n">
        <v>155</v>
      </c>
      <c r="AG589" s="22" t="n">
        <v>118</v>
      </c>
      <c r="AH589" s="22" t="n">
        <v>274</v>
      </c>
      <c r="AI589" s="22" t="n">
        <v>42</v>
      </c>
      <c r="AJ589" s="22" t="n">
        <v>415</v>
      </c>
      <c r="AL589" s="22" t="n">
        <v>299</v>
      </c>
      <c r="AM589" s="22" t="n">
        <v>422</v>
      </c>
      <c r="AN589" s="22" t="n">
        <v>182</v>
      </c>
      <c r="AO589" s="22" t="n">
        <v>220</v>
      </c>
      <c r="AP589" s="22" t="n">
        <v>458</v>
      </c>
      <c r="AQ589" s="22" t="n">
        <v>159</v>
      </c>
      <c r="AR589" s="22" t="n">
        <v>174</v>
      </c>
      <c r="AS589" s="22" t="n">
        <v>85</v>
      </c>
      <c r="AU589" s="22" t="n">
        <v>423</v>
      </c>
      <c r="AV589" s="22" t="n">
        <v>543</v>
      </c>
      <c r="AW589" s="22" t="n">
        <v>701</v>
      </c>
      <c r="AX589" s="22" t="n">
        <v>332</v>
      </c>
    </row>
    <row r="590">
      <c r="B590" s="18" t="inlineStr">
        <is>
          <t>Weighted</t>
        </is>
      </c>
      <c r="C590" s="22" t="n">
        <v>1999</v>
      </c>
      <c r="D590" s="22" t="n">
        <v>987</v>
      </c>
      <c r="E590" s="22" t="n">
        <v>1009</v>
      </c>
      <c r="G590" s="22" t="n">
        <v>277</v>
      </c>
      <c r="H590" s="22" t="n">
        <v>341</v>
      </c>
      <c r="I590" s="22" t="n">
        <v>340</v>
      </c>
      <c r="J590" s="22" t="n">
        <v>341</v>
      </c>
      <c r="K590" s="22" t="n">
        <v>282</v>
      </c>
      <c r="L590" s="22" t="n">
        <v>420</v>
      </c>
      <c r="N590" s="22" t="n">
        <v>114</v>
      </c>
      <c r="O590" s="22" t="n">
        <v>91</v>
      </c>
      <c r="P590" s="22" t="n">
        <v>250</v>
      </c>
      <c r="Q590" s="22" t="n">
        <v>182</v>
      </c>
      <c r="R590" s="22" t="n">
        <v>159</v>
      </c>
      <c r="S590" s="22" t="n">
        <v>205</v>
      </c>
      <c r="T590" s="22" t="n">
        <v>205</v>
      </c>
      <c r="U590" s="22" t="n">
        <v>317</v>
      </c>
      <c r="V590" s="22" t="n">
        <v>295</v>
      </c>
      <c r="W590" s="22" t="n">
        <v>182</v>
      </c>
      <c r="Y590" s="22" t="n">
        <v>540</v>
      </c>
      <c r="Z590" s="22" t="n">
        <v>519</v>
      </c>
      <c r="AA590" s="22" t="n">
        <v>440</v>
      </c>
      <c r="AB590" s="22" t="n">
        <v>500</v>
      </c>
      <c r="AD590" s="22" t="n">
        <v>350</v>
      </c>
      <c r="AE590" s="22" t="n">
        <v>639</v>
      </c>
      <c r="AF590" s="22" t="n">
        <v>159</v>
      </c>
      <c r="AG590" s="22" t="n">
        <v>114</v>
      </c>
      <c r="AH590" s="22" t="n">
        <v>280</v>
      </c>
      <c r="AI590" s="22" t="n">
        <v>42</v>
      </c>
      <c r="AJ590" s="22" t="n">
        <v>416</v>
      </c>
      <c r="AL590" s="22" t="n">
        <v>296</v>
      </c>
      <c r="AM590" s="22" t="n">
        <v>417</v>
      </c>
      <c r="AN590" s="22" t="n">
        <v>184</v>
      </c>
      <c r="AO590" s="22" t="n">
        <v>215</v>
      </c>
      <c r="AP590" s="22" t="n">
        <v>465</v>
      </c>
      <c r="AQ590" s="22" t="n">
        <v>157</v>
      </c>
      <c r="AR590" s="22" t="n">
        <v>175</v>
      </c>
      <c r="AS590" s="22" t="n">
        <v>90</v>
      </c>
      <c r="AU590" s="22" t="n">
        <v>421</v>
      </c>
      <c r="AV590" s="22" t="n">
        <v>546</v>
      </c>
      <c r="AW590" s="22" t="n">
        <v>697</v>
      </c>
      <c r="AX590" s="22" t="n">
        <v>335</v>
      </c>
    </row>
    <row r="591">
      <c r="B591" s="23" t="inlineStr">
        <is>
          <t>Not at all</t>
        </is>
      </c>
      <c r="C591" s="24" t="n">
        <v>0.01928640770087199</v>
      </c>
      <c r="D591" s="24" t="n">
        <v>0.02312227182640936</v>
      </c>
      <c r="E591" s="24" t="n">
        <v>0.01559200210098542</v>
      </c>
      <c r="G591" s="24" t="n">
        <v>0.02375528476785976</v>
      </c>
      <c r="H591" s="24" t="n">
        <v>0.01211994856151231</v>
      </c>
      <c r="I591" s="24" t="n">
        <v>0.03136582078794012</v>
      </c>
      <c r="J591" s="24" t="n">
        <v>0.01563608094512178</v>
      </c>
      <c r="K591" s="24" t="n">
        <v>0.017744704032273</v>
      </c>
      <c r="L591" s="24" t="n">
        <v>0.01638286515647986</v>
      </c>
      <c r="N591" s="24" t="n">
        <v>0.06674655406972316</v>
      </c>
      <c r="O591" s="24" t="n">
        <v>0.02037013583844187</v>
      </c>
      <c r="P591" s="24" t="n">
        <v>0.01594524375508401</v>
      </c>
      <c r="Q591" s="24" t="n">
        <v>0.0164446214525106</v>
      </c>
      <c r="R591" s="24" t="n">
        <v>0.04709420110311085</v>
      </c>
      <c r="S591" s="24" t="n">
        <v>0.01553343581143824</v>
      </c>
      <c r="T591" s="24" t="n">
        <v>0.01427662512738555</v>
      </c>
      <c r="U591" s="24" t="n">
        <v>0.009100027967924414</v>
      </c>
      <c r="V591" s="24" t="n">
        <v>0.0124331643916829</v>
      </c>
      <c r="W591" s="24" t="n">
        <v>0.01094313817367976</v>
      </c>
      <c r="Y591" s="24" t="n">
        <v>0.01640699860339491</v>
      </c>
      <c r="Z591" s="24" t="n">
        <v>0.01500100989734411</v>
      </c>
      <c r="AA591" s="24" t="n">
        <v>0.01614541383921404</v>
      </c>
      <c r="AB591" s="24" t="n">
        <v>0.0296084870444682</v>
      </c>
      <c r="AD591" s="24" t="n">
        <v>0.01537527143413127</v>
      </c>
      <c r="AE591" s="24" t="n">
        <v>0.01645926270312929</v>
      </c>
      <c r="AF591" s="24" t="n">
        <v>0</v>
      </c>
      <c r="AG591" s="24" t="n">
        <v>0.0264358340386354</v>
      </c>
      <c r="AH591" s="24" t="n">
        <v>0.04042644325945109</v>
      </c>
      <c r="AI591" s="24" t="n">
        <v>0.0502472671907172</v>
      </c>
      <c r="AJ591" s="24" t="n">
        <v>0.01493183827041838</v>
      </c>
      <c r="AL591" s="24" t="n">
        <v>0.01063175224437321</v>
      </c>
      <c r="AM591" s="24" t="n">
        <v>0.01570986863971879</v>
      </c>
      <c r="AN591" s="24" t="n">
        <v>0.005452419740441305</v>
      </c>
      <c r="AO591" s="24" t="n">
        <v>0.02406438611774061</v>
      </c>
      <c r="AP591" s="24" t="n">
        <v>0.02565758776302831</v>
      </c>
      <c r="AQ591" s="24" t="n">
        <v>0.007006760748870917</v>
      </c>
      <c r="AR591" s="24" t="n">
        <v>0.01715563227296488</v>
      </c>
      <c r="AS591" s="24" t="n">
        <v>0.07370500247095918</v>
      </c>
      <c r="AU591" s="24" t="n">
        <v>0.01946662046722984</v>
      </c>
      <c r="AV591" s="24" t="n">
        <v>0.01671455746436171</v>
      </c>
      <c r="AW591" s="24" t="n">
        <v>0.01806843915124383</v>
      </c>
      <c r="AX591" s="24" t="n">
        <v>0.02578829724396296</v>
      </c>
    </row>
    <row r="592">
      <c r="B592" s="23" t="inlineStr">
        <is>
          <t>Not very much</t>
        </is>
      </c>
      <c r="C592" s="24" t="n">
        <v>0.081824911915394</v>
      </c>
      <c r="D592" s="24" t="n">
        <v>0.09476328845357077</v>
      </c>
      <c r="E592" s="24" t="n">
        <v>0.06894134611425039</v>
      </c>
      <c r="G592" s="24" t="n">
        <v>0.08992023628048802</v>
      </c>
      <c r="H592" s="24" t="n">
        <v>0.08668409823950932</v>
      </c>
      <c r="I592" s="24" t="n">
        <v>0.08715143295615481</v>
      </c>
      <c r="J592" s="24" t="n">
        <v>0.05009338924577214</v>
      </c>
      <c r="K592" s="24" t="n">
        <v>0.1155137623615916</v>
      </c>
      <c r="L592" s="24" t="n">
        <v>0.07136042704539128</v>
      </c>
      <c r="N592" s="24" t="n">
        <v>0.1268191377222233</v>
      </c>
      <c r="O592" s="24" t="n">
        <v>0.09786992765359413</v>
      </c>
      <c r="P592" s="24" t="n">
        <v>0.06481077056675648</v>
      </c>
      <c r="Q592" s="24" t="n">
        <v>0.1236723246207262</v>
      </c>
      <c r="R592" s="24" t="n">
        <v>0.05545437579130087</v>
      </c>
      <c r="S592" s="24" t="n">
        <v>0.1324325498060523</v>
      </c>
      <c r="T592" s="24" t="n">
        <v>0.07700220562260249</v>
      </c>
      <c r="U592" s="24" t="n">
        <v>0.06861897910480683</v>
      </c>
      <c r="V592" s="24" t="n">
        <v>0.05797631802291148</v>
      </c>
      <c r="W592" s="24" t="n">
        <v>0.0605760097457351</v>
      </c>
      <c r="Y592" s="24" t="n">
        <v>0.06127547125811732</v>
      </c>
      <c r="Z592" s="24" t="n">
        <v>0.07698098955834692</v>
      </c>
      <c r="AA592" s="24" t="n">
        <v>0.108506781229523</v>
      </c>
      <c r="AB592" s="24" t="n">
        <v>0.08556625423543417</v>
      </c>
      <c r="AD592" s="24" t="n">
        <v>0.08214413717422712</v>
      </c>
      <c r="AE592" s="24" t="n">
        <v>0.09670764787401161</v>
      </c>
      <c r="AF592" s="24" t="n">
        <v>0.05815193158980383</v>
      </c>
      <c r="AG592" s="24" t="n">
        <v>0.03838648127814856</v>
      </c>
      <c r="AH592" s="24" t="n">
        <v>0.09127737913472299</v>
      </c>
      <c r="AI592" s="24" t="n">
        <v>0.1004199887882947</v>
      </c>
      <c r="AJ592" s="24" t="n">
        <v>0.0713954252290227</v>
      </c>
      <c r="AL592" s="24" t="n">
        <v>0.0783632008760341</v>
      </c>
      <c r="AM592" s="24" t="n">
        <v>0.089619378962959</v>
      </c>
      <c r="AN592" s="24" t="n">
        <v>0.04120975328594274</v>
      </c>
      <c r="AO592" s="24" t="n">
        <v>0.06226481307122855</v>
      </c>
      <c r="AP592" s="24" t="n">
        <v>0.1042787505916401</v>
      </c>
      <c r="AQ592" s="24" t="n">
        <v>0.110556594356803</v>
      </c>
      <c r="AR592" s="24" t="n">
        <v>0.06053847218602161</v>
      </c>
      <c r="AS592" s="24" t="n">
        <v>0.06205069081485899</v>
      </c>
      <c r="AU592" s="24" t="n">
        <v>0.0531481689581622</v>
      </c>
      <c r="AV592" s="24" t="n">
        <v>0.1055772569555292</v>
      </c>
      <c r="AW592" s="24" t="n">
        <v>0.05978795532539126</v>
      </c>
      <c r="AX592" s="24" t="n">
        <v>0.1250059022193688</v>
      </c>
    </row>
    <row r="593">
      <c r="B593" s="23" t="inlineStr">
        <is>
          <t>Quite a lot</t>
        </is>
      </c>
      <c r="C593" s="24" t="n">
        <v>0.4156725711637713</v>
      </c>
      <c r="D593" s="24" t="n">
        <v>0.443176317407448</v>
      </c>
      <c r="E593" s="24" t="n">
        <v>0.3891457515904158</v>
      </c>
      <c r="G593" s="24" t="n">
        <v>0.4081564129566385</v>
      </c>
      <c r="H593" s="24" t="n">
        <v>0.3778999129670493</v>
      </c>
      <c r="I593" s="24" t="n">
        <v>0.3655985430759705</v>
      </c>
      <c r="J593" s="24" t="n">
        <v>0.4295516568022393</v>
      </c>
      <c r="K593" s="24" t="n">
        <v>0.4242283597095583</v>
      </c>
      <c r="L593" s="24" t="n">
        <v>0.4748490783142524</v>
      </c>
      <c r="N593" s="24" t="n">
        <v>0.4223742672294447</v>
      </c>
      <c r="O593" s="24" t="n">
        <v>0.348213751902347</v>
      </c>
      <c r="P593" s="24" t="n">
        <v>0.3940852295294009</v>
      </c>
      <c r="Q593" s="24" t="n">
        <v>0.4550445187413677</v>
      </c>
      <c r="R593" s="24" t="n">
        <v>0.4710601869370514</v>
      </c>
      <c r="S593" s="24" t="n">
        <v>0.3854811812978087</v>
      </c>
      <c r="T593" s="24" t="n">
        <v>0.4141731086463334</v>
      </c>
      <c r="U593" s="24" t="n">
        <v>0.4060119903307521</v>
      </c>
      <c r="V593" s="24" t="n">
        <v>0.4011189303699575</v>
      </c>
      <c r="W593" s="24" t="n">
        <v>0.4632074017269661</v>
      </c>
      <c r="Y593" s="24" t="n">
        <v>0.4423555167694673</v>
      </c>
      <c r="Z593" s="24" t="n">
        <v>0.4077860822899425</v>
      </c>
      <c r="AA593" s="24" t="n">
        <v>0.3947103667650609</v>
      </c>
      <c r="AB593" s="24" t="n">
        <v>0.4134879052315193</v>
      </c>
      <c r="AD593" s="24" t="n">
        <v>0.504471266774727</v>
      </c>
      <c r="AE593" s="24" t="n">
        <v>0.380355622605736</v>
      </c>
      <c r="AF593" s="24" t="n">
        <v>0.4397139427565857</v>
      </c>
      <c r="AG593" s="24" t="n">
        <v>0.4257707463556651</v>
      </c>
      <c r="AH593" s="24" t="n">
        <v>0.3909332693845173</v>
      </c>
      <c r="AI593" s="24" t="n">
        <v>0.3433598755746599</v>
      </c>
      <c r="AJ593" s="24" t="n">
        <v>0.4073139772173183</v>
      </c>
      <c r="AL593" s="24" t="n">
        <v>0.509037753732123</v>
      </c>
      <c r="AM593" s="24" t="n">
        <v>0.3996095855929127</v>
      </c>
      <c r="AN593" s="24" t="n">
        <v>0.3933054422303094</v>
      </c>
      <c r="AO593" s="24" t="n">
        <v>0.4282303608098986</v>
      </c>
      <c r="AP593" s="24" t="n">
        <v>0.3876733108454685</v>
      </c>
      <c r="AQ593" s="24" t="n">
        <v>0.4152048478874235</v>
      </c>
      <c r="AR593" s="24" t="n">
        <v>0.3466416496291607</v>
      </c>
      <c r="AS593" s="24" t="n">
        <v>0.4785042367005682</v>
      </c>
      <c r="AU593" s="24" t="n">
        <v>0.4183541842318818</v>
      </c>
      <c r="AV593" s="24" t="n">
        <v>0.4396256460931731</v>
      </c>
      <c r="AW593" s="24" t="n">
        <v>0.3751756795671223</v>
      </c>
      <c r="AX593" s="24" t="n">
        <v>0.4574724572328545</v>
      </c>
    </row>
    <row r="594">
      <c r="B594" s="23" t="inlineStr">
        <is>
          <t>A great deal</t>
        </is>
      </c>
      <c r="C594" s="24" t="n">
        <v>0.4293805945605306</v>
      </c>
      <c r="D594" s="24" t="n">
        <v>0.3923269826071984</v>
      </c>
      <c r="E594" s="24" t="n">
        <v>0.4656555507315247</v>
      </c>
      <c r="G594" s="24" t="n">
        <v>0.4081612130289171</v>
      </c>
      <c r="H594" s="24" t="n">
        <v>0.4860736266424576</v>
      </c>
      <c r="I594" s="24" t="n">
        <v>0.4538559433032192</v>
      </c>
      <c r="J594" s="24" t="n">
        <v>0.4513759374195133</v>
      </c>
      <c r="K594" s="24" t="n">
        <v>0.3937118311876892</v>
      </c>
      <c r="L594" s="24" t="n">
        <v>0.3835855331767277</v>
      </c>
      <c r="N594" s="24" t="n">
        <v>0.3484645378176298</v>
      </c>
      <c r="O594" s="24" t="n">
        <v>0.4614346661258262</v>
      </c>
      <c r="P594" s="24" t="n">
        <v>0.4946015358341343</v>
      </c>
      <c r="Q594" s="24" t="n">
        <v>0.3545291675253083</v>
      </c>
      <c r="R594" s="24" t="n">
        <v>0.3749345054911827</v>
      </c>
      <c r="S594" s="24" t="n">
        <v>0.4227604425036735</v>
      </c>
      <c r="T594" s="24" t="n">
        <v>0.4244981332932332</v>
      </c>
      <c r="U594" s="24" t="n">
        <v>0.4761247174568032</v>
      </c>
      <c r="V594" s="24" t="n">
        <v>0.4421632552617828</v>
      </c>
      <c r="W594" s="24" t="n">
        <v>0.4073976352183349</v>
      </c>
      <c r="Y594" s="24" t="n">
        <v>0.4335593460323279</v>
      </c>
      <c r="Z594" s="24" t="n">
        <v>0.4247622262677935</v>
      </c>
      <c r="AA594" s="24" t="n">
        <v>0.4353917840334978</v>
      </c>
      <c r="AB594" s="24" t="n">
        <v>0.4243715625226394</v>
      </c>
      <c r="AD594" s="24" t="n">
        <v>0.3378281360478034</v>
      </c>
      <c r="AE594" s="24" t="n">
        <v>0.475890250127077</v>
      </c>
      <c r="AF594" s="24" t="n">
        <v>0.4368905175064182</v>
      </c>
      <c r="AG594" s="24" t="n">
        <v>0.4663805666549518</v>
      </c>
      <c r="AH594" s="24" t="n">
        <v>0.4293939367999947</v>
      </c>
      <c r="AI594" s="24" t="n">
        <v>0.3388018135347159</v>
      </c>
      <c r="AJ594" s="24" t="n">
        <v>0.4311562532995725</v>
      </c>
      <c r="AL594" s="24" t="n">
        <v>0.3689412144704109</v>
      </c>
      <c r="AM594" s="24" t="n">
        <v>0.4524149098356798</v>
      </c>
      <c r="AN594" s="24" t="n">
        <v>0.5134967178792024</v>
      </c>
      <c r="AO594" s="24" t="n">
        <v>0.4581141965173663</v>
      </c>
      <c r="AP594" s="24" t="n">
        <v>0.4372140714235366</v>
      </c>
      <c r="AQ594" s="24" t="n">
        <v>0.3711200854658674</v>
      </c>
      <c r="AR594" s="24" t="n">
        <v>0.4537446094904563</v>
      </c>
      <c r="AS594" s="24" t="n">
        <v>0.2951879023833462</v>
      </c>
      <c r="AU594" s="24" t="n">
        <v>0.4797734282419917</v>
      </c>
      <c r="AV594" s="24" t="n">
        <v>0.3536976904449597</v>
      </c>
      <c r="AW594" s="24" t="n">
        <v>0.5219263706127583</v>
      </c>
      <c r="AX594" s="24" t="n">
        <v>0.2969042801770151</v>
      </c>
    </row>
    <row r="595">
      <c r="B595" s="23" t="inlineStr">
        <is>
          <t>Don’t know</t>
        </is>
      </c>
      <c r="C595" s="24" t="n">
        <v>0.05383551465943209</v>
      </c>
      <c r="D595" s="24" t="n">
        <v>0.0466111397053736</v>
      </c>
      <c r="E595" s="24" t="n">
        <v>0.06066534946282386</v>
      </c>
      <c r="G595" s="24" t="n">
        <v>0.07000685296609654</v>
      </c>
      <c r="H595" s="24" t="n">
        <v>0.0372224135894715</v>
      </c>
      <c r="I595" s="24" t="n">
        <v>0.0620282598767154</v>
      </c>
      <c r="J595" s="24" t="n">
        <v>0.05334293558735353</v>
      </c>
      <c r="K595" s="24" t="n">
        <v>0.0488013427088879</v>
      </c>
      <c r="L595" s="24" t="n">
        <v>0.05382209630714856</v>
      </c>
      <c r="N595" s="24" t="n">
        <v>0.03559550316097875</v>
      </c>
      <c r="O595" s="24" t="n">
        <v>0.07211151847979072</v>
      </c>
      <c r="P595" s="24" t="n">
        <v>0.03055722031462424</v>
      </c>
      <c r="Q595" s="24" t="n">
        <v>0.05030936766008715</v>
      </c>
      <c r="R595" s="24" t="n">
        <v>0.05145673067735447</v>
      </c>
      <c r="S595" s="24" t="n">
        <v>0.04379239058102734</v>
      </c>
      <c r="T595" s="24" t="n">
        <v>0.07004992731044556</v>
      </c>
      <c r="U595" s="24" t="n">
        <v>0.04014428513971331</v>
      </c>
      <c r="V595" s="24" t="n">
        <v>0.08630833195366533</v>
      </c>
      <c r="W595" s="24" t="n">
        <v>0.05787581513528423</v>
      </c>
      <c r="Y595" s="24" t="n">
        <v>0.04640266733669247</v>
      </c>
      <c r="Z595" s="24" t="n">
        <v>0.07546969198657305</v>
      </c>
      <c r="AA595" s="24" t="n">
        <v>0.04524565413270432</v>
      </c>
      <c r="AB595" s="24" t="n">
        <v>0.046965790965939</v>
      </c>
      <c r="AD595" s="24" t="n">
        <v>0.06018118856911116</v>
      </c>
      <c r="AE595" s="24" t="n">
        <v>0.03058721669004618</v>
      </c>
      <c r="AF595" s="24" t="n">
        <v>0.06524360814719238</v>
      </c>
      <c r="AG595" s="24" t="n">
        <v>0.04302637167259886</v>
      </c>
      <c r="AH595" s="24" t="n">
        <v>0.04796897142131384</v>
      </c>
      <c r="AI595" s="24" t="n">
        <v>0.1671710549116122</v>
      </c>
      <c r="AJ595" s="24" t="n">
        <v>0.07520250598366811</v>
      </c>
      <c r="AL595" s="24" t="n">
        <v>0.03302607867705874</v>
      </c>
      <c r="AM595" s="24" t="n">
        <v>0.04264625696872966</v>
      </c>
      <c r="AN595" s="24" t="n">
        <v>0.04653566686410436</v>
      </c>
      <c r="AO595" s="24" t="n">
        <v>0.02732624348376594</v>
      </c>
      <c r="AP595" s="24" t="n">
        <v>0.04517627937632646</v>
      </c>
      <c r="AQ595" s="24" t="n">
        <v>0.09611171154103521</v>
      </c>
      <c r="AR595" s="24" t="n">
        <v>0.1219196364213966</v>
      </c>
      <c r="AS595" s="24" t="n">
        <v>0.09055216763026747</v>
      </c>
      <c r="AU595" s="24" t="n">
        <v>0.02925759810073456</v>
      </c>
      <c r="AV595" s="24" t="n">
        <v>0.08438484904197611</v>
      </c>
      <c r="AW595" s="24" t="n">
        <v>0.02504155534348436</v>
      </c>
      <c r="AX595" s="24" t="n">
        <v>0.09482906312679863</v>
      </c>
    </row>
    <row r="597">
      <c r="B597" s="20" t="inlineStr">
        <is>
          <t>How much do you think each of the following factors contribute to someone on probation reoffending?: Returning to an unstable social or family environment</t>
        </is>
      </c>
    </row>
    <row r="598">
      <c r="B598" s="21" t="inlineStr">
        <is>
          <t>BASE: All Respondents</t>
        </is>
      </c>
    </row>
    <row r="599">
      <c r="B599" s="16" t="inlineStr">
        <is>
          <t>Unweighted</t>
        </is>
      </c>
      <c r="C599" s="22" t="n">
        <v>1999</v>
      </c>
      <c r="D599" s="22" t="n">
        <v>936</v>
      </c>
      <c r="E599" s="22" t="n">
        <v>1056</v>
      </c>
      <c r="G599" s="22" t="n">
        <v>282</v>
      </c>
      <c r="H599" s="22" t="n">
        <v>355</v>
      </c>
      <c r="I599" s="22" t="n">
        <v>333</v>
      </c>
      <c r="J599" s="22" t="n">
        <v>313</v>
      </c>
      <c r="K599" s="22" t="n">
        <v>283</v>
      </c>
      <c r="L599" s="22" t="n">
        <v>433</v>
      </c>
      <c r="N599" s="22" t="n">
        <v>103</v>
      </c>
      <c r="O599" s="22" t="n">
        <v>103</v>
      </c>
      <c r="P599" s="22" t="n">
        <v>259</v>
      </c>
      <c r="Q599" s="22" t="n">
        <v>192</v>
      </c>
      <c r="R599" s="22" t="n">
        <v>162</v>
      </c>
      <c r="S599" s="22" t="n">
        <v>220</v>
      </c>
      <c r="T599" s="22" t="n">
        <v>220</v>
      </c>
      <c r="U599" s="22" t="n">
        <v>302</v>
      </c>
      <c r="V599" s="22" t="n">
        <v>270</v>
      </c>
      <c r="W599" s="22" t="n">
        <v>168</v>
      </c>
      <c r="Y599" s="22" t="n">
        <v>568</v>
      </c>
      <c r="Z599" s="22" t="n">
        <v>481</v>
      </c>
      <c r="AA599" s="22" t="n">
        <v>459</v>
      </c>
      <c r="AB599" s="22" t="n">
        <v>474</v>
      </c>
      <c r="AD599" s="22" t="n">
        <v>355</v>
      </c>
      <c r="AE599" s="22" t="n">
        <v>640</v>
      </c>
      <c r="AF599" s="22" t="n">
        <v>155</v>
      </c>
      <c r="AG599" s="22" t="n">
        <v>118</v>
      </c>
      <c r="AH599" s="22" t="n">
        <v>274</v>
      </c>
      <c r="AI599" s="22" t="n">
        <v>42</v>
      </c>
      <c r="AJ599" s="22" t="n">
        <v>415</v>
      </c>
      <c r="AL599" s="22" t="n">
        <v>299</v>
      </c>
      <c r="AM599" s="22" t="n">
        <v>422</v>
      </c>
      <c r="AN599" s="22" t="n">
        <v>182</v>
      </c>
      <c r="AO599" s="22" t="n">
        <v>220</v>
      </c>
      <c r="AP599" s="22" t="n">
        <v>458</v>
      </c>
      <c r="AQ599" s="22" t="n">
        <v>159</v>
      </c>
      <c r="AR599" s="22" t="n">
        <v>174</v>
      </c>
      <c r="AS599" s="22" t="n">
        <v>85</v>
      </c>
      <c r="AU599" s="22" t="n">
        <v>423</v>
      </c>
      <c r="AV599" s="22" t="n">
        <v>543</v>
      </c>
      <c r="AW599" s="22" t="n">
        <v>701</v>
      </c>
      <c r="AX599" s="22" t="n">
        <v>332</v>
      </c>
    </row>
    <row r="600">
      <c r="B600" s="18" t="inlineStr">
        <is>
          <t>Weighted</t>
        </is>
      </c>
      <c r="C600" s="22" t="n">
        <v>1999</v>
      </c>
      <c r="D600" s="22" t="n">
        <v>987</v>
      </c>
      <c r="E600" s="22" t="n">
        <v>1009</v>
      </c>
      <c r="G600" s="22" t="n">
        <v>277</v>
      </c>
      <c r="H600" s="22" t="n">
        <v>341</v>
      </c>
      <c r="I600" s="22" t="n">
        <v>340</v>
      </c>
      <c r="J600" s="22" t="n">
        <v>341</v>
      </c>
      <c r="K600" s="22" t="n">
        <v>282</v>
      </c>
      <c r="L600" s="22" t="n">
        <v>420</v>
      </c>
      <c r="N600" s="22" t="n">
        <v>114</v>
      </c>
      <c r="O600" s="22" t="n">
        <v>91</v>
      </c>
      <c r="P600" s="22" t="n">
        <v>250</v>
      </c>
      <c r="Q600" s="22" t="n">
        <v>182</v>
      </c>
      <c r="R600" s="22" t="n">
        <v>159</v>
      </c>
      <c r="S600" s="22" t="n">
        <v>205</v>
      </c>
      <c r="T600" s="22" t="n">
        <v>205</v>
      </c>
      <c r="U600" s="22" t="n">
        <v>317</v>
      </c>
      <c r="V600" s="22" t="n">
        <v>295</v>
      </c>
      <c r="W600" s="22" t="n">
        <v>182</v>
      </c>
      <c r="Y600" s="22" t="n">
        <v>540</v>
      </c>
      <c r="Z600" s="22" t="n">
        <v>519</v>
      </c>
      <c r="AA600" s="22" t="n">
        <v>440</v>
      </c>
      <c r="AB600" s="22" t="n">
        <v>500</v>
      </c>
      <c r="AD600" s="22" t="n">
        <v>350</v>
      </c>
      <c r="AE600" s="22" t="n">
        <v>639</v>
      </c>
      <c r="AF600" s="22" t="n">
        <v>159</v>
      </c>
      <c r="AG600" s="22" t="n">
        <v>114</v>
      </c>
      <c r="AH600" s="22" t="n">
        <v>280</v>
      </c>
      <c r="AI600" s="22" t="n">
        <v>42</v>
      </c>
      <c r="AJ600" s="22" t="n">
        <v>416</v>
      </c>
      <c r="AL600" s="22" t="n">
        <v>296</v>
      </c>
      <c r="AM600" s="22" t="n">
        <v>417</v>
      </c>
      <c r="AN600" s="22" t="n">
        <v>184</v>
      </c>
      <c r="AO600" s="22" t="n">
        <v>215</v>
      </c>
      <c r="AP600" s="22" t="n">
        <v>465</v>
      </c>
      <c r="AQ600" s="22" t="n">
        <v>157</v>
      </c>
      <c r="AR600" s="22" t="n">
        <v>175</v>
      </c>
      <c r="AS600" s="22" t="n">
        <v>90</v>
      </c>
      <c r="AU600" s="22" t="n">
        <v>421</v>
      </c>
      <c r="AV600" s="22" t="n">
        <v>546</v>
      </c>
      <c r="AW600" s="22" t="n">
        <v>697</v>
      </c>
      <c r="AX600" s="22" t="n">
        <v>335</v>
      </c>
    </row>
    <row r="601">
      <c r="B601" s="23" t="inlineStr">
        <is>
          <t>Not at all</t>
        </is>
      </c>
      <c r="C601" s="24" t="n">
        <v>0.01755011696084551</v>
      </c>
      <c r="D601" s="24" t="n">
        <v>0.02280133658642076</v>
      </c>
      <c r="E601" s="24" t="n">
        <v>0.01246597259887901</v>
      </c>
      <c r="G601" s="24" t="n">
        <v>0.01773858448520104</v>
      </c>
      <c r="H601" s="24" t="n">
        <v>0.02284407023958775</v>
      </c>
      <c r="I601" s="24" t="n">
        <v>0.0169887747002425</v>
      </c>
      <c r="J601" s="24" t="n">
        <v>0.01889906542145817</v>
      </c>
      <c r="K601" s="24" t="n">
        <v>0.01831379761960089</v>
      </c>
      <c r="L601" s="24" t="n">
        <v>0.01197091507965566</v>
      </c>
      <c r="N601" s="24" t="n">
        <v>0.04650478197329484</v>
      </c>
      <c r="O601" s="24" t="n">
        <v>0.008723469812207948</v>
      </c>
      <c r="P601" s="24" t="n">
        <v>0.02827845937959943</v>
      </c>
      <c r="Q601" s="24" t="n">
        <v>0.006333172337543427</v>
      </c>
      <c r="R601" s="24" t="n">
        <v>0.02544183714335805</v>
      </c>
      <c r="S601" s="24" t="n">
        <v>0.01047163476747281</v>
      </c>
      <c r="T601" s="24" t="n">
        <v>0.02289643766583521</v>
      </c>
      <c r="U601" s="24" t="n">
        <v>0.01748931314975291</v>
      </c>
      <c r="V601" s="24" t="n">
        <v>0.003887625694548294</v>
      </c>
      <c r="W601" s="24" t="n">
        <v>0.01768325103074447</v>
      </c>
      <c r="Y601" s="24" t="n">
        <v>0.01763584283709098</v>
      </c>
      <c r="Z601" s="24" t="n">
        <v>0.0104918081453618</v>
      </c>
      <c r="AA601" s="24" t="n">
        <v>0.01632308843574155</v>
      </c>
      <c r="AB601" s="24" t="n">
        <v>0.02586384266706399</v>
      </c>
      <c r="AD601" s="24" t="n">
        <v>0.01823984575226925</v>
      </c>
      <c r="AE601" s="24" t="n">
        <v>0.02066794614833726</v>
      </c>
      <c r="AF601" s="24" t="n">
        <v>0.007666175635099456</v>
      </c>
      <c r="AG601" s="24" t="n">
        <v>0.007410769881476391</v>
      </c>
      <c r="AH601" s="24" t="n">
        <v>0.03087708862427842</v>
      </c>
      <c r="AI601" s="24" t="n">
        <v>0</v>
      </c>
      <c r="AJ601" s="24" t="n">
        <v>0.0115614971166019</v>
      </c>
      <c r="AL601" s="24" t="n">
        <v>0.0211717089753817</v>
      </c>
      <c r="AM601" s="24" t="n">
        <v>0.01232418105362681</v>
      </c>
      <c r="AN601" s="24" t="n">
        <v>0.005452419740441305</v>
      </c>
      <c r="AO601" s="24" t="n">
        <v>0.005007198404527059</v>
      </c>
      <c r="AP601" s="24" t="n">
        <v>0.02753007551830573</v>
      </c>
      <c r="AQ601" s="24" t="n">
        <v>0.01252601301513057</v>
      </c>
      <c r="AR601" s="24" t="n">
        <v>0.01236184493551805</v>
      </c>
      <c r="AS601" s="24" t="n">
        <v>0.05171623135535957</v>
      </c>
      <c r="AU601" s="24" t="n">
        <v>0.009505989117157814</v>
      </c>
      <c r="AV601" s="24" t="n">
        <v>0.02330678347110354</v>
      </c>
      <c r="AW601" s="24" t="n">
        <v>0.02234848923819085</v>
      </c>
      <c r="AX601" s="24" t="n">
        <v>0.008299686412962559</v>
      </c>
    </row>
    <row r="602">
      <c r="B602" s="23" t="inlineStr">
        <is>
          <t>Not very much</t>
        </is>
      </c>
      <c r="C602" s="24" t="n">
        <v>0.06769426338163477</v>
      </c>
      <c r="D602" s="24" t="n">
        <v>0.07878075948481171</v>
      </c>
      <c r="E602" s="24" t="n">
        <v>0.0570524986676775</v>
      </c>
      <c r="G602" s="24" t="n">
        <v>0.1049520372286152</v>
      </c>
      <c r="H602" s="24" t="n">
        <v>0.07428939431287365</v>
      </c>
      <c r="I602" s="24" t="n">
        <v>0.06825849563843572</v>
      </c>
      <c r="J602" s="24" t="n">
        <v>0.07269406948732578</v>
      </c>
      <c r="K602" s="24" t="n">
        <v>0.05349387314939485</v>
      </c>
      <c r="L602" s="24" t="n">
        <v>0.04279333203019142</v>
      </c>
      <c r="N602" s="24" t="n">
        <v>0.08384372988221912</v>
      </c>
      <c r="O602" s="24" t="n">
        <v>0.06448094206263463</v>
      </c>
      <c r="P602" s="24" t="n">
        <v>0.07427150255112</v>
      </c>
      <c r="Q602" s="24" t="n">
        <v>0.06860123446733882</v>
      </c>
      <c r="R602" s="24" t="n">
        <v>0.04596397737030385</v>
      </c>
      <c r="S602" s="24" t="n">
        <v>0.07704282410969732</v>
      </c>
      <c r="T602" s="24" t="n">
        <v>0.02886892839575651</v>
      </c>
      <c r="U602" s="24" t="n">
        <v>0.07384085688122714</v>
      </c>
      <c r="V602" s="24" t="n">
        <v>0.08176645654562734</v>
      </c>
      <c r="W602" s="24" t="n">
        <v>0.06784676647854086</v>
      </c>
      <c r="Y602" s="24" t="n">
        <v>0.05999527770681105</v>
      </c>
      <c r="Z602" s="24" t="n">
        <v>0.05963705612048505</v>
      </c>
      <c r="AA602" s="24" t="n">
        <v>0.07026803300765337</v>
      </c>
      <c r="AB602" s="24" t="n">
        <v>0.08210763177662152</v>
      </c>
      <c r="AD602" s="24" t="n">
        <v>0.05951598837162861</v>
      </c>
      <c r="AE602" s="24" t="n">
        <v>0.06644429032143494</v>
      </c>
      <c r="AF602" s="24" t="n">
        <v>0.06655672841993825</v>
      </c>
      <c r="AG602" s="24" t="n">
        <v>0.03423814949319023</v>
      </c>
      <c r="AH602" s="24" t="n">
        <v>0.09118586730545666</v>
      </c>
      <c r="AI602" s="24" t="n">
        <v>0.1228920043220945</v>
      </c>
      <c r="AJ602" s="24" t="n">
        <v>0.06466961457111922</v>
      </c>
      <c r="AL602" s="24" t="n">
        <v>0.04905728862422222</v>
      </c>
      <c r="AM602" s="24" t="n">
        <v>0.08401762418789134</v>
      </c>
      <c r="AN602" s="24" t="n">
        <v>0.05020921190600228</v>
      </c>
      <c r="AO602" s="24" t="n">
        <v>0.08019383228049577</v>
      </c>
      <c r="AP602" s="24" t="n">
        <v>0.07626038987211421</v>
      </c>
      <c r="AQ602" s="24" t="n">
        <v>0.05469725466918518</v>
      </c>
      <c r="AR602" s="24" t="n">
        <v>0.04262360155116094</v>
      </c>
      <c r="AS602" s="24" t="n">
        <v>0.08642263327283477</v>
      </c>
      <c r="AU602" s="24" t="n">
        <v>0.04594754969472718</v>
      </c>
      <c r="AV602" s="24" t="n">
        <v>0.05439755279395312</v>
      </c>
      <c r="AW602" s="24" t="n">
        <v>0.0568447866977775</v>
      </c>
      <c r="AX602" s="24" t="n">
        <v>0.1393138946741591</v>
      </c>
    </row>
    <row r="603">
      <c r="B603" s="23" t="inlineStr">
        <is>
          <t>Quite a lot</t>
        </is>
      </c>
      <c r="C603" s="24" t="n">
        <v>0.3995634009108853</v>
      </c>
      <c r="D603" s="24" t="n">
        <v>0.4215476986810696</v>
      </c>
      <c r="E603" s="24" t="n">
        <v>0.3783348032330309</v>
      </c>
      <c r="G603" s="24" t="n">
        <v>0.3947872677240744</v>
      </c>
      <c r="H603" s="24" t="n">
        <v>0.3542592692274041</v>
      </c>
      <c r="I603" s="24" t="n">
        <v>0.3955439105006403</v>
      </c>
      <c r="J603" s="24" t="n">
        <v>0.3776655243745886</v>
      </c>
      <c r="K603" s="24" t="n">
        <v>0.4230283604737818</v>
      </c>
      <c r="L603" s="24" t="n">
        <v>0.4447965586474185</v>
      </c>
      <c r="N603" s="24" t="n">
        <v>0.3851377009802467</v>
      </c>
      <c r="O603" s="24" t="n">
        <v>0.3575970487442566</v>
      </c>
      <c r="P603" s="24" t="n">
        <v>0.3922659720933815</v>
      </c>
      <c r="Q603" s="24" t="n">
        <v>0.4117829845828938</v>
      </c>
      <c r="R603" s="24" t="n">
        <v>0.438825644672682</v>
      </c>
      <c r="S603" s="24" t="n">
        <v>0.4824409617906912</v>
      </c>
      <c r="T603" s="24" t="n">
        <v>0.3970320630891176</v>
      </c>
      <c r="U603" s="24" t="n">
        <v>0.395908803261617</v>
      </c>
      <c r="V603" s="24" t="n">
        <v>0.3723999717793481</v>
      </c>
      <c r="W603" s="24" t="n">
        <v>0.3531463140653077</v>
      </c>
      <c r="Y603" s="24" t="n">
        <v>0.4062822492533453</v>
      </c>
      <c r="Z603" s="24" t="n">
        <v>0.4056253354455261</v>
      </c>
      <c r="AA603" s="24" t="n">
        <v>0.3918867082386907</v>
      </c>
      <c r="AB603" s="24" t="n">
        <v>0.3927702462056029</v>
      </c>
      <c r="AD603" s="24" t="n">
        <v>0.4370116022459878</v>
      </c>
      <c r="AE603" s="24" t="n">
        <v>0.3746223460115563</v>
      </c>
      <c r="AF603" s="24" t="n">
        <v>0.4308840662753341</v>
      </c>
      <c r="AG603" s="24" t="n">
        <v>0.385271956895646</v>
      </c>
      <c r="AH603" s="24" t="n">
        <v>0.4221930325715086</v>
      </c>
      <c r="AI603" s="24" t="n">
        <v>0.3696151188956295</v>
      </c>
      <c r="AJ603" s="24" t="n">
        <v>0.3861762841699872</v>
      </c>
      <c r="AL603" s="24" t="n">
        <v>0.4611805221433743</v>
      </c>
      <c r="AM603" s="24" t="n">
        <v>0.3949073696683427</v>
      </c>
      <c r="AN603" s="24" t="n">
        <v>0.3985043723474808</v>
      </c>
      <c r="AO603" s="24" t="n">
        <v>0.3637558852722131</v>
      </c>
      <c r="AP603" s="24" t="n">
        <v>0.3976318408206887</v>
      </c>
      <c r="AQ603" s="24" t="n">
        <v>0.4382994971176271</v>
      </c>
      <c r="AR603" s="24" t="n">
        <v>0.3466851597952542</v>
      </c>
      <c r="AS603" s="24" t="n">
        <v>0.3515158821667548</v>
      </c>
      <c r="AU603" s="24" t="n">
        <v>0.413694455172925</v>
      </c>
      <c r="AV603" s="24" t="n">
        <v>0.403084298972887</v>
      </c>
      <c r="AW603" s="24" t="n">
        <v>0.3751320323918872</v>
      </c>
      <c r="AX603" s="24" t="n">
        <v>0.4268642227035206</v>
      </c>
    </row>
    <row r="604">
      <c r="B604" s="23" t="inlineStr">
        <is>
          <t>A great deal</t>
        </is>
      </c>
      <c r="C604" s="24" t="n">
        <v>0.4660612175997769</v>
      </c>
      <c r="D604" s="24" t="n">
        <v>0.4325577550099377</v>
      </c>
      <c r="E604" s="24" t="n">
        <v>0.498553433827344</v>
      </c>
      <c r="G604" s="24" t="n">
        <v>0.4161319002716038</v>
      </c>
      <c r="H604" s="24" t="n">
        <v>0.5066534703652963</v>
      </c>
      <c r="I604" s="24" t="n">
        <v>0.478422750382675</v>
      </c>
      <c r="J604" s="24" t="n">
        <v>0.4786908056419823</v>
      </c>
      <c r="K604" s="24" t="n">
        <v>0.4611283848481093</v>
      </c>
      <c r="L604" s="24" t="n">
        <v>0.4490467748238878</v>
      </c>
      <c r="N604" s="24" t="n">
        <v>0.4481236977168326</v>
      </c>
      <c r="O604" s="24" t="n">
        <v>0.511170259165558</v>
      </c>
      <c r="P604" s="24" t="n">
        <v>0.4616102361777049</v>
      </c>
      <c r="Q604" s="24" t="n">
        <v>0.4410477860893389</v>
      </c>
      <c r="R604" s="24" t="n">
        <v>0.4251815888967738</v>
      </c>
      <c r="S604" s="24" t="n">
        <v>0.4085712818437739</v>
      </c>
      <c r="T604" s="24" t="n">
        <v>0.4949342352550727</v>
      </c>
      <c r="U604" s="24" t="n">
        <v>0.4585104460643522</v>
      </c>
      <c r="V604" s="24" t="n">
        <v>0.4847737049123403</v>
      </c>
      <c r="W604" s="24" t="n">
        <v>0.5365737644694766</v>
      </c>
      <c r="Y604" s="24" t="n">
        <v>0.4793155899485761</v>
      </c>
      <c r="Z604" s="24" t="n">
        <v>0.4557030031127222</v>
      </c>
      <c r="AA604" s="24" t="n">
        <v>0.4746326310263648</v>
      </c>
      <c r="AB604" s="24" t="n">
        <v>0.4549554782852394</v>
      </c>
      <c r="AD604" s="24" t="n">
        <v>0.4340529261227538</v>
      </c>
      <c r="AE604" s="24" t="n">
        <v>0.5081647376616371</v>
      </c>
      <c r="AF604" s="24" t="n">
        <v>0.4568454417826057</v>
      </c>
      <c r="AG604" s="24" t="n">
        <v>0.5188940295662439</v>
      </c>
      <c r="AH604" s="24" t="n">
        <v>0.4155834270562639</v>
      </c>
      <c r="AI604" s="24" t="n">
        <v>0.2885501390049771</v>
      </c>
      <c r="AJ604" s="24" t="n">
        <v>0.4694097792405997</v>
      </c>
      <c r="AL604" s="24" t="n">
        <v>0.4389324681287379</v>
      </c>
      <c r="AM604" s="24" t="n">
        <v>0.4692260168827559</v>
      </c>
      <c r="AN604" s="24" t="n">
        <v>0.5031762338979087</v>
      </c>
      <c r="AO604" s="24" t="n">
        <v>0.5222910701388714</v>
      </c>
      <c r="AP604" s="24" t="n">
        <v>0.4577651227536098</v>
      </c>
      <c r="AQ604" s="24" t="n">
        <v>0.3934605319298717</v>
      </c>
      <c r="AR604" s="24" t="n">
        <v>0.4866161828624926</v>
      </c>
      <c r="AS604" s="24" t="n">
        <v>0.4602718054927267</v>
      </c>
      <c r="AU604" s="24" t="n">
        <v>0.5018293993234295</v>
      </c>
      <c r="AV604" s="24" t="n">
        <v>0.4563011775108108</v>
      </c>
      <c r="AW604" s="24" t="n">
        <v>0.5139650107658172</v>
      </c>
      <c r="AX604" s="24" t="n">
        <v>0.3373253417975201</v>
      </c>
    </row>
    <row r="605">
      <c r="B605" s="23" t="inlineStr">
        <is>
          <t>Don’t know</t>
        </is>
      </c>
      <c r="C605" s="24" t="n">
        <v>0.04913100114685744</v>
      </c>
      <c r="D605" s="24" t="n">
        <v>0.04431245023776025</v>
      </c>
      <c r="E605" s="24" t="n">
        <v>0.05359329167306873</v>
      </c>
      <c r="G605" s="24" t="n">
        <v>0.06639021029050549</v>
      </c>
      <c r="H605" s="24" t="n">
        <v>0.04195379585483816</v>
      </c>
      <c r="I605" s="24" t="n">
        <v>0.04078606877800669</v>
      </c>
      <c r="J605" s="24" t="n">
        <v>0.05205053507464523</v>
      </c>
      <c r="K605" s="24" t="n">
        <v>0.04403558390911312</v>
      </c>
      <c r="L605" s="24" t="n">
        <v>0.0513924194188466</v>
      </c>
      <c r="N605" s="24" t="n">
        <v>0.03639008944740635</v>
      </c>
      <c r="O605" s="24" t="n">
        <v>0.05802828021534297</v>
      </c>
      <c r="P605" s="24" t="n">
        <v>0.04357382979819411</v>
      </c>
      <c r="Q605" s="24" t="n">
        <v>0.07223482252288492</v>
      </c>
      <c r="R605" s="24" t="n">
        <v>0.06458695191688237</v>
      </c>
      <c r="S605" s="24" t="n">
        <v>0.02147329748836476</v>
      </c>
      <c r="T605" s="24" t="n">
        <v>0.05626833559421806</v>
      </c>
      <c r="U605" s="24" t="n">
        <v>0.05425058064305077</v>
      </c>
      <c r="V605" s="24" t="n">
        <v>0.05717224106813606</v>
      </c>
      <c r="W605" s="24" t="n">
        <v>0.02474990395593044</v>
      </c>
      <c r="Y605" s="24" t="n">
        <v>0.03677104025417648</v>
      </c>
      <c r="Z605" s="24" t="n">
        <v>0.06854279717590497</v>
      </c>
      <c r="AA605" s="24" t="n">
        <v>0.04688953929154956</v>
      </c>
      <c r="AB605" s="24" t="n">
        <v>0.04430280106547242</v>
      </c>
      <c r="AD605" s="24" t="n">
        <v>0.05117963750736053</v>
      </c>
      <c r="AE605" s="24" t="n">
        <v>0.03010067985703442</v>
      </c>
      <c r="AF605" s="24" t="n">
        <v>0.03804758788702247</v>
      </c>
      <c r="AG605" s="24" t="n">
        <v>0.0541850941634433</v>
      </c>
      <c r="AH605" s="24" t="n">
        <v>0.04016058444249229</v>
      </c>
      <c r="AI605" s="24" t="n">
        <v>0.218942737777299</v>
      </c>
      <c r="AJ605" s="24" t="n">
        <v>0.06818282490169211</v>
      </c>
      <c r="AL605" s="24" t="n">
        <v>0.02965801212828358</v>
      </c>
      <c r="AM605" s="24" t="n">
        <v>0.03952480820738321</v>
      </c>
      <c r="AN605" s="24" t="n">
        <v>0.04265776210816721</v>
      </c>
      <c r="AO605" s="24" t="n">
        <v>0.02875201390389277</v>
      </c>
      <c r="AP605" s="24" t="n">
        <v>0.04081257103528158</v>
      </c>
      <c r="AQ605" s="24" t="n">
        <v>0.1010167032681854</v>
      </c>
      <c r="AR605" s="24" t="n">
        <v>0.1117132108555743</v>
      </c>
      <c r="AS605" s="24" t="n">
        <v>0.05007344771232408</v>
      </c>
      <c r="AU605" s="24" t="n">
        <v>0.02902260669176052</v>
      </c>
      <c r="AV605" s="24" t="n">
        <v>0.06291018725124538</v>
      </c>
      <c r="AW605" s="24" t="n">
        <v>0.03170968090632735</v>
      </c>
      <c r="AX605" s="24" t="n">
        <v>0.08819685441183762</v>
      </c>
    </row>
    <row r="607">
      <c r="B607" s="20" t="inlineStr">
        <is>
          <t>How much do you think each of the following factors contribute to someone on probation reoffending?: Not having support from a probation officer</t>
        </is>
      </c>
    </row>
    <row r="608">
      <c r="B608" s="21" t="inlineStr">
        <is>
          <t>BASE: All Respondents</t>
        </is>
      </c>
    </row>
    <row r="609">
      <c r="B609" s="16" t="inlineStr">
        <is>
          <t>Unweighted</t>
        </is>
      </c>
      <c r="C609" s="22" t="n">
        <v>1999</v>
      </c>
      <c r="D609" s="22" t="n">
        <v>936</v>
      </c>
      <c r="E609" s="22" t="n">
        <v>1056</v>
      </c>
      <c r="G609" s="22" t="n">
        <v>282</v>
      </c>
      <c r="H609" s="22" t="n">
        <v>355</v>
      </c>
      <c r="I609" s="22" t="n">
        <v>333</v>
      </c>
      <c r="J609" s="22" t="n">
        <v>313</v>
      </c>
      <c r="K609" s="22" t="n">
        <v>283</v>
      </c>
      <c r="L609" s="22" t="n">
        <v>433</v>
      </c>
      <c r="N609" s="22" t="n">
        <v>103</v>
      </c>
      <c r="O609" s="22" t="n">
        <v>103</v>
      </c>
      <c r="P609" s="22" t="n">
        <v>259</v>
      </c>
      <c r="Q609" s="22" t="n">
        <v>192</v>
      </c>
      <c r="R609" s="22" t="n">
        <v>162</v>
      </c>
      <c r="S609" s="22" t="n">
        <v>220</v>
      </c>
      <c r="T609" s="22" t="n">
        <v>220</v>
      </c>
      <c r="U609" s="22" t="n">
        <v>302</v>
      </c>
      <c r="V609" s="22" t="n">
        <v>270</v>
      </c>
      <c r="W609" s="22" t="n">
        <v>168</v>
      </c>
      <c r="Y609" s="22" t="n">
        <v>568</v>
      </c>
      <c r="Z609" s="22" t="n">
        <v>481</v>
      </c>
      <c r="AA609" s="22" t="n">
        <v>459</v>
      </c>
      <c r="AB609" s="22" t="n">
        <v>474</v>
      </c>
      <c r="AD609" s="22" t="n">
        <v>355</v>
      </c>
      <c r="AE609" s="22" t="n">
        <v>640</v>
      </c>
      <c r="AF609" s="22" t="n">
        <v>155</v>
      </c>
      <c r="AG609" s="22" t="n">
        <v>118</v>
      </c>
      <c r="AH609" s="22" t="n">
        <v>274</v>
      </c>
      <c r="AI609" s="22" t="n">
        <v>42</v>
      </c>
      <c r="AJ609" s="22" t="n">
        <v>415</v>
      </c>
      <c r="AL609" s="22" t="n">
        <v>299</v>
      </c>
      <c r="AM609" s="22" t="n">
        <v>422</v>
      </c>
      <c r="AN609" s="22" t="n">
        <v>182</v>
      </c>
      <c r="AO609" s="22" t="n">
        <v>220</v>
      </c>
      <c r="AP609" s="22" t="n">
        <v>458</v>
      </c>
      <c r="AQ609" s="22" t="n">
        <v>159</v>
      </c>
      <c r="AR609" s="22" t="n">
        <v>174</v>
      </c>
      <c r="AS609" s="22" t="n">
        <v>85</v>
      </c>
      <c r="AU609" s="22" t="n">
        <v>423</v>
      </c>
      <c r="AV609" s="22" t="n">
        <v>543</v>
      </c>
      <c r="AW609" s="22" t="n">
        <v>701</v>
      </c>
      <c r="AX609" s="22" t="n">
        <v>332</v>
      </c>
    </row>
    <row r="610">
      <c r="B610" s="18" t="inlineStr">
        <is>
          <t>Weighted</t>
        </is>
      </c>
      <c r="C610" s="22" t="n">
        <v>1999</v>
      </c>
      <c r="D610" s="22" t="n">
        <v>987</v>
      </c>
      <c r="E610" s="22" t="n">
        <v>1009</v>
      </c>
      <c r="G610" s="22" t="n">
        <v>277</v>
      </c>
      <c r="H610" s="22" t="n">
        <v>341</v>
      </c>
      <c r="I610" s="22" t="n">
        <v>340</v>
      </c>
      <c r="J610" s="22" t="n">
        <v>341</v>
      </c>
      <c r="K610" s="22" t="n">
        <v>282</v>
      </c>
      <c r="L610" s="22" t="n">
        <v>420</v>
      </c>
      <c r="N610" s="22" t="n">
        <v>114</v>
      </c>
      <c r="O610" s="22" t="n">
        <v>91</v>
      </c>
      <c r="P610" s="22" t="n">
        <v>250</v>
      </c>
      <c r="Q610" s="22" t="n">
        <v>182</v>
      </c>
      <c r="R610" s="22" t="n">
        <v>159</v>
      </c>
      <c r="S610" s="22" t="n">
        <v>205</v>
      </c>
      <c r="T610" s="22" t="n">
        <v>205</v>
      </c>
      <c r="U610" s="22" t="n">
        <v>317</v>
      </c>
      <c r="V610" s="22" t="n">
        <v>295</v>
      </c>
      <c r="W610" s="22" t="n">
        <v>182</v>
      </c>
      <c r="Y610" s="22" t="n">
        <v>540</v>
      </c>
      <c r="Z610" s="22" t="n">
        <v>519</v>
      </c>
      <c r="AA610" s="22" t="n">
        <v>440</v>
      </c>
      <c r="AB610" s="22" t="n">
        <v>500</v>
      </c>
      <c r="AD610" s="22" t="n">
        <v>350</v>
      </c>
      <c r="AE610" s="22" t="n">
        <v>639</v>
      </c>
      <c r="AF610" s="22" t="n">
        <v>159</v>
      </c>
      <c r="AG610" s="22" t="n">
        <v>114</v>
      </c>
      <c r="AH610" s="22" t="n">
        <v>280</v>
      </c>
      <c r="AI610" s="22" t="n">
        <v>42</v>
      </c>
      <c r="AJ610" s="22" t="n">
        <v>416</v>
      </c>
      <c r="AL610" s="22" t="n">
        <v>296</v>
      </c>
      <c r="AM610" s="22" t="n">
        <v>417</v>
      </c>
      <c r="AN610" s="22" t="n">
        <v>184</v>
      </c>
      <c r="AO610" s="22" t="n">
        <v>215</v>
      </c>
      <c r="AP610" s="22" t="n">
        <v>465</v>
      </c>
      <c r="AQ610" s="22" t="n">
        <v>157</v>
      </c>
      <c r="AR610" s="22" t="n">
        <v>175</v>
      </c>
      <c r="AS610" s="22" t="n">
        <v>90</v>
      </c>
      <c r="AU610" s="22" t="n">
        <v>421</v>
      </c>
      <c r="AV610" s="22" t="n">
        <v>546</v>
      </c>
      <c r="AW610" s="22" t="n">
        <v>697</v>
      </c>
      <c r="AX610" s="22" t="n">
        <v>335</v>
      </c>
    </row>
    <row r="611">
      <c r="B611" s="23" t="inlineStr">
        <is>
          <t>Not at all</t>
        </is>
      </c>
      <c r="C611" s="24" t="n">
        <v>0.02291721342087935</v>
      </c>
      <c r="D611" s="24" t="n">
        <v>0.03010967663425441</v>
      </c>
      <c r="E611" s="24" t="n">
        <v>0.01595022413131638</v>
      </c>
      <c r="G611" s="24" t="n">
        <v>0.02922000361433874</v>
      </c>
      <c r="H611" s="24" t="n">
        <v>0.02605856420899161</v>
      </c>
      <c r="I611" s="24" t="n">
        <v>0.02764670263762132</v>
      </c>
      <c r="J611" s="24" t="n">
        <v>0.02189686011808112</v>
      </c>
      <c r="K611" s="24" t="n">
        <v>0.02842103987727078</v>
      </c>
      <c r="L611" s="24" t="n">
        <v>0.009513538672437231</v>
      </c>
      <c r="N611" s="24" t="n">
        <v>0.02638030010682984</v>
      </c>
      <c r="O611" s="24" t="n">
        <v>0.02885979048904241</v>
      </c>
      <c r="P611" s="24" t="n">
        <v>0.02059453851698878</v>
      </c>
      <c r="Q611" s="24" t="n">
        <v>0.05366131987747472</v>
      </c>
      <c r="R611" s="24" t="n">
        <v>0.03448546251332398</v>
      </c>
      <c r="S611" s="24" t="n">
        <v>0.02307521641628735</v>
      </c>
      <c r="T611" s="24" t="n">
        <v>0.01810700405486536</v>
      </c>
      <c r="U611" s="24" t="n">
        <v>0.01337723758313979</v>
      </c>
      <c r="V611" s="24" t="n">
        <v>0.01724789593413338</v>
      </c>
      <c r="W611" s="24" t="n">
        <v>0.01119055092660609</v>
      </c>
      <c r="Y611" s="24" t="n">
        <v>0.01944250297080774</v>
      </c>
      <c r="Z611" s="24" t="n">
        <v>0.02193876814164585</v>
      </c>
      <c r="AA611" s="24" t="n">
        <v>0.02264457140273286</v>
      </c>
      <c r="AB611" s="24" t="n">
        <v>0.02792545188276997</v>
      </c>
      <c r="AD611" s="24" t="n">
        <v>0.0321696489852716</v>
      </c>
      <c r="AE611" s="24" t="n">
        <v>0.01110359441336615</v>
      </c>
      <c r="AF611" s="24" t="n">
        <v>0.005909714331309763</v>
      </c>
      <c r="AG611" s="24" t="n">
        <v>0.05879622806650486</v>
      </c>
      <c r="AH611" s="24" t="n">
        <v>0.03097039656058718</v>
      </c>
      <c r="AI611" s="24" t="n">
        <v>0</v>
      </c>
      <c r="AJ611" s="24" t="n">
        <v>0.02684728882811723</v>
      </c>
      <c r="AL611" s="24" t="n">
        <v>0.01986902239846407</v>
      </c>
      <c r="AM611" s="24" t="n">
        <v>0.007714342292103438</v>
      </c>
      <c r="AN611" s="24" t="n">
        <v>0.01011296183780991</v>
      </c>
      <c r="AO611" s="24" t="n">
        <v>0.03680749356264367</v>
      </c>
      <c r="AP611" s="24" t="n">
        <v>0.03466375285487392</v>
      </c>
      <c r="AQ611" s="24" t="n">
        <v>0.02430862985789423</v>
      </c>
      <c r="AR611" s="24" t="n">
        <v>0.01478961798298929</v>
      </c>
      <c r="AS611" s="24" t="n">
        <v>0.04904432830908708</v>
      </c>
      <c r="AU611" s="24" t="n">
        <v>0.01602705482934096</v>
      </c>
      <c r="AV611" s="24" t="n">
        <v>0.02915495826265917</v>
      </c>
      <c r="AW611" s="24" t="n">
        <v>0.02085222204966142</v>
      </c>
      <c r="AX611" s="24" t="n">
        <v>0.02570770787591816</v>
      </c>
    </row>
    <row r="612">
      <c r="B612" s="23" t="inlineStr">
        <is>
          <t>Not very much</t>
        </is>
      </c>
      <c r="C612" s="24" t="n">
        <v>0.128259821508248</v>
      </c>
      <c r="D612" s="24" t="n">
        <v>0.1405407320541189</v>
      </c>
      <c r="E612" s="24" t="n">
        <v>0.116631498589862</v>
      </c>
      <c r="G612" s="24" t="n">
        <v>0.120935305008896</v>
      </c>
      <c r="H612" s="24" t="n">
        <v>0.1439334905297671</v>
      </c>
      <c r="I612" s="24" t="n">
        <v>0.1437447655927793</v>
      </c>
      <c r="J612" s="24" t="n">
        <v>0.1059957601106653</v>
      </c>
      <c r="K612" s="24" t="n">
        <v>0.1256031891762132</v>
      </c>
      <c r="L612" s="24" t="n">
        <v>0.1276692892771132</v>
      </c>
      <c r="N612" s="24" t="n">
        <v>0.1922964175771769</v>
      </c>
      <c r="O612" s="24" t="n">
        <v>0.07831269071268737</v>
      </c>
      <c r="P612" s="24" t="n">
        <v>0.1184737719504913</v>
      </c>
      <c r="Q612" s="24" t="n">
        <v>0.1266578973530704</v>
      </c>
      <c r="R612" s="24" t="n">
        <v>0.1084789136847246</v>
      </c>
      <c r="S612" s="24" t="n">
        <v>0.146109343811864</v>
      </c>
      <c r="T612" s="24" t="n">
        <v>0.1369860981338639</v>
      </c>
      <c r="U612" s="24" t="n">
        <v>0.1260172663192567</v>
      </c>
      <c r="V612" s="24" t="n">
        <v>0.1231834382924505</v>
      </c>
      <c r="W612" s="24" t="n">
        <v>0.1278383433458614</v>
      </c>
      <c r="Y612" s="24" t="n">
        <v>0.1327133775792436</v>
      </c>
      <c r="Z612" s="24" t="n">
        <v>0.1226054867259759</v>
      </c>
      <c r="AA612" s="24" t="n">
        <v>0.1563753892468547</v>
      </c>
      <c r="AB612" s="24" t="n">
        <v>0.1045774808455972</v>
      </c>
      <c r="AD612" s="24" t="n">
        <v>0.1420379822879366</v>
      </c>
      <c r="AE612" s="24" t="n">
        <v>0.1264145862286747</v>
      </c>
      <c r="AF612" s="24" t="n">
        <v>0.09448712457001676</v>
      </c>
      <c r="AG612" s="24" t="n">
        <v>0.09599391919742144</v>
      </c>
      <c r="AH612" s="24" t="n">
        <v>0.1203329030196086</v>
      </c>
      <c r="AI612" s="24" t="n">
        <v>0.07416427926527189</v>
      </c>
      <c r="AJ612" s="24" t="n">
        <v>0.1521211505780171</v>
      </c>
      <c r="AL612" s="24" t="n">
        <v>0.1447845485771729</v>
      </c>
      <c r="AM612" s="24" t="n">
        <v>0.1491966471132891</v>
      </c>
      <c r="AN612" s="24" t="n">
        <v>0.07552305218125849</v>
      </c>
      <c r="AO612" s="24" t="n">
        <v>0.1159269813416781</v>
      </c>
      <c r="AP612" s="24" t="n">
        <v>0.1439551568715992</v>
      </c>
      <c r="AQ612" s="24" t="n">
        <v>0.1269454958585742</v>
      </c>
      <c r="AR612" s="24" t="n">
        <v>0.07359402200831563</v>
      </c>
      <c r="AS612" s="24" t="n">
        <v>0.1416515853721526</v>
      </c>
      <c r="AU612" s="24" t="n">
        <v>0.1308570887199123</v>
      </c>
      <c r="AV612" s="24" t="n">
        <v>0.171624063285479</v>
      </c>
      <c r="AW612" s="24" t="n">
        <v>0.0900578617266347</v>
      </c>
      <c r="AX612" s="24" t="n">
        <v>0.1337302005441022</v>
      </c>
    </row>
    <row r="613">
      <c r="B613" s="23" t="inlineStr">
        <is>
          <t>Quite a lot</t>
        </is>
      </c>
      <c r="C613" s="24" t="n">
        <v>0.4580315649148572</v>
      </c>
      <c r="D613" s="24" t="n">
        <v>0.4739961571169886</v>
      </c>
      <c r="E613" s="24" t="n">
        <v>0.4428670918187026</v>
      </c>
      <c r="G613" s="24" t="n">
        <v>0.465706291085292</v>
      </c>
      <c r="H613" s="24" t="n">
        <v>0.4373369390394217</v>
      </c>
      <c r="I613" s="24" t="n">
        <v>0.4770344024805118</v>
      </c>
      <c r="J613" s="24" t="n">
        <v>0.4610253377071844</v>
      </c>
      <c r="K613" s="24" t="n">
        <v>0.4407990447390656</v>
      </c>
      <c r="L613" s="24" t="n">
        <v>0.4635459587444523</v>
      </c>
      <c r="N613" s="24" t="n">
        <v>0.454951910047274</v>
      </c>
      <c r="O613" s="24" t="n">
        <v>0.4403271804636388</v>
      </c>
      <c r="P613" s="24" t="n">
        <v>0.4724942048536963</v>
      </c>
      <c r="Q613" s="24" t="n">
        <v>0.4259586865177794</v>
      </c>
      <c r="R613" s="24" t="n">
        <v>0.4851502753663711</v>
      </c>
      <c r="S613" s="24" t="n">
        <v>0.4678466490187234</v>
      </c>
      <c r="T613" s="24" t="n">
        <v>0.4517717582964784</v>
      </c>
      <c r="U613" s="24" t="n">
        <v>0.443668907953634</v>
      </c>
      <c r="V613" s="24" t="n">
        <v>0.4754269109527713</v>
      </c>
      <c r="W613" s="24" t="n">
        <v>0.4500441780976198</v>
      </c>
      <c r="Y613" s="24" t="n">
        <v>0.4546283977250145</v>
      </c>
      <c r="Z613" s="24" t="n">
        <v>0.4804388254193768</v>
      </c>
      <c r="AA613" s="24" t="n">
        <v>0.4258347440839051</v>
      </c>
      <c r="AB613" s="24" t="n">
        <v>0.4667814514074338</v>
      </c>
      <c r="AD613" s="24" t="n">
        <v>0.4268317485524405</v>
      </c>
      <c r="AE613" s="24" t="n">
        <v>0.489705126575662</v>
      </c>
      <c r="AF613" s="24" t="n">
        <v>0.4841431769953815</v>
      </c>
      <c r="AG613" s="24" t="n">
        <v>0.3677000887029295</v>
      </c>
      <c r="AH613" s="24" t="n">
        <v>0.4557045507265265</v>
      </c>
      <c r="AI613" s="24" t="n">
        <v>0.3969435059241871</v>
      </c>
      <c r="AJ613" s="24" t="n">
        <v>0.4582564619361173</v>
      </c>
      <c r="AL613" s="24" t="n">
        <v>0.4445932988502319</v>
      </c>
      <c r="AM613" s="24" t="n">
        <v>0.4757686005553439</v>
      </c>
      <c r="AN613" s="24" t="n">
        <v>0.4763337138148637</v>
      </c>
      <c r="AO613" s="24" t="n">
        <v>0.4560193093806504</v>
      </c>
      <c r="AP613" s="24" t="n">
        <v>0.4467143346144586</v>
      </c>
      <c r="AQ613" s="24" t="n">
        <v>0.4872307468107466</v>
      </c>
      <c r="AR613" s="24" t="n">
        <v>0.4005628280152847</v>
      </c>
      <c r="AS613" s="24" t="n">
        <v>0.5066109668204195</v>
      </c>
      <c r="AU613" s="24" t="n">
        <v>0.4679065303364806</v>
      </c>
      <c r="AV613" s="24" t="n">
        <v>0.4499188288770234</v>
      </c>
      <c r="AW613" s="24" t="n">
        <v>0.4599060543939653</v>
      </c>
      <c r="AX613" s="24" t="n">
        <v>0.4549401850767884</v>
      </c>
    </row>
    <row r="614">
      <c r="B614" s="23" t="inlineStr">
        <is>
          <t>A great deal</t>
        </is>
      </c>
      <c r="C614" s="24" t="n">
        <v>0.3031274312449515</v>
      </c>
      <c r="D614" s="24" t="n">
        <v>0.2681671822604644</v>
      </c>
      <c r="E614" s="24" t="n">
        <v>0.337377602642179</v>
      </c>
      <c r="G614" s="24" t="n">
        <v>0.2662196595972636</v>
      </c>
      <c r="H614" s="24" t="n">
        <v>0.3276341258349978</v>
      </c>
      <c r="I614" s="24" t="n">
        <v>0.2919153253328458</v>
      </c>
      <c r="J614" s="24" t="n">
        <v>0.3245296548553987</v>
      </c>
      <c r="K614" s="24" t="n">
        <v>0.3097254560639888</v>
      </c>
      <c r="L614" s="24" t="n">
        <v>0.2948213637459648</v>
      </c>
      <c r="N614" s="24" t="n">
        <v>0.2572310126286226</v>
      </c>
      <c r="O614" s="24" t="n">
        <v>0.3409395461716689</v>
      </c>
      <c r="P614" s="24" t="n">
        <v>0.3213591860056478</v>
      </c>
      <c r="Q614" s="24" t="n">
        <v>0.2719031355672448</v>
      </c>
      <c r="R614" s="24" t="n">
        <v>0.2747807674453139</v>
      </c>
      <c r="S614" s="24" t="n">
        <v>0.3059352801427578</v>
      </c>
      <c r="T614" s="24" t="n">
        <v>0.2913644882048775</v>
      </c>
      <c r="U614" s="24" t="n">
        <v>0.3155880618521906</v>
      </c>
      <c r="V614" s="24" t="n">
        <v>0.2962185501532992</v>
      </c>
      <c r="W614" s="24" t="n">
        <v>0.3434387950424197</v>
      </c>
      <c r="Y614" s="24" t="n">
        <v>0.3150420227572804</v>
      </c>
      <c r="Z614" s="24" t="n">
        <v>0.2703462217778265</v>
      </c>
      <c r="AA614" s="24" t="n">
        <v>0.3196936498105989</v>
      </c>
      <c r="AB614" s="24" t="n">
        <v>0.3097082955007421</v>
      </c>
      <c r="AD614" s="24" t="n">
        <v>0.3108269006535783</v>
      </c>
      <c r="AE614" s="24" t="n">
        <v>0.3116280149369509</v>
      </c>
      <c r="AF614" s="24" t="n">
        <v>0.321450679136546</v>
      </c>
      <c r="AG614" s="24" t="n">
        <v>0.4001586053668892</v>
      </c>
      <c r="AH614" s="24" t="n">
        <v>0.3163311180460842</v>
      </c>
      <c r="AI614" s="24" t="n">
        <v>0.2792829429508564</v>
      </c>
      <c r="AJ614" s="24" t="n">
        <v>0.2434926696091307</v>
      </c>
      <c r="AL614" s="24" t="n">
        <v>0.3143432047405152</v>
      </c>
      <c r="AM614" s="24" t="n">
        <v>0.2949137946114934</v>
      </c>
      <c r="AN614" s="24" t="n">
        <v>0.3307344379889268</v>
      </c>
      <c r="AO614" s="24" t="n">
        <v>0.3450201930813692</v>
      </c>
      <c r="AP614" s="24" t="n">
        <v>0.3032346451900829</v>
      </c>
      <c r="AQ614" s="24" t="n">
        <v>0.2177816476719719</v>
      </c>
      <c r="AR614" s="24" t="n">
        <v>0.3419582233618235</v>
      </c>
      <c r="AS614" s="24" t="n">
        <v>0.2211150019594599</v>
      </c>
      <c r="AU614" s="24" t="n">
        <v>0.3057226917144103</v>
      </c>
      <c r="AV614" s="24" t="n">
        <v>0.2418636130136043</v>
      </c>
      <c r="AW614" s="24" t="n">
        <v>0.3763822416654659</v>
      </c>
      <c r="AX614" s="24" t="n">
        <v>0.2474010459548336</v>
      </c>
    </row>
    <row r="615">
      <c r="B615" s="23" t="inlineStr">
        <is>
          <t>Don’t know</t>
        </is>
      </c>
      <c r="C615" s="24" t="n">
        <v>0.08766396891106401</v>
      </c>
      <c r="D615" s="24" t="n">
        <v>0.08718625193417376</v>
      </c>
      <c r="E615" s="24" t="n">
        <v>0.08717358281793995</v>
      </c>
      <c r="G615" s="24" t="n">
        <v>0.1179187406942099</v>
      </c>
      <c r="H615" s="24" t="n">
        <v>0.06503688038682173</v>
      </c>
      <c r="I615" s="24" t="n">
        <v>0.05965880395624187</v>
      </c>
      <c r="J615" s="24" t="n">
        <v>0.08655238720867048</v>
      </c>
      <c r="K615" s="24" t="n">
        <v>0.09545127014346147</v>
      </c>
      <c r="L615" s="24" t="n">
        <v>0.1044498495600323</v>
      </c>
      <c r="N615" s="24" t="n">
        <v>0.06914035964009642</v>
      </c>
      <c r="O615" s="24" t="n">
        <v>0.1115607921629627</v>
      </c>
      <c r="P615" s="24" t="n">
        <v>0.06707829867317584</v>
      </c>
      <c r="Q615" s="24" t="n">
        <v>0.1218189606844306</v>
      </c>
      <c r="R615" s="24" t="n">
        <v>0.09710458099026636</v>
      </c>
      <c r="S615" s="24" t="n">
        <v>0.05703351061036738</v>
      </c>
      <c r="T615" s="24" t="n">
        <v>0.1017706513099149</v>
      </c>
      <c r="U615" s="24" t="n">
        <v>0.1013485262917788</v>
      </c>
      <c r="V615" s="24" t="n">
        <v>0.08792320466734592</v>
      </c>
      <c r="W615" s="24" t="n">
        <v>0.06748813258749307</v>
      </c>
      <c r="Y615" s="24" t="n">
        <v>0.07817369896765368</v>
      </c>
      <c r="Z615" s="24" t="n">
        <v>0.104670697935175</v>
      </c>
      <c r="AA615" s="24" t="n">
        <v>0.07545164545590834</v>
      </c>
      <c r="AB615" s="24" t="n">
        <v>0.09100732036345693</v>
      </c>
      <c r="AD615" s="24" t="n">
        <v>0.08813371952077302</v>
      </c>
      <c r="AE615" s="24" t="n">
        <v>0.06114867784534624</v>
      </c>
      <c r="AF615" s="24" t="n">
        <v>0.09400930496674602</v>
      </c>
      <c r="AG615" s="24" t="n">
        <v>0.0773511586662549</v>
      </c>
      <c r="AH615" s="24" t="n">
        <v>0.07666103164719337</v>
      </c>
      <c r="AI615" s="24" t="n">
        <v>0.2496092718596846</v>
      </c>
      <c r="AJ615" s="24" t="n">
        <v>0.1192824290486178</v>
      </c>
      <c r="AL615" s="24" t="n">
        <v>0.07640992543361573</v>
      </c>
      <c r="AM615" s="24" t="n">
        <v>0.07240661542777009</v>
      </c>
      <c r="AN615" s="24" t="n">
        <v>0.1072958341771412</v>
      </c>
      <c r="AO615" s="24" t="n">
        <v>0.04622602263365874</v>
      </c>
      <c r="AP615" s="24" t="n">
        <v>0.07143211046898554</v>
      </c>
      <c r="AQ615" s="24" t="n">
        <v>0.1437334798008128</v>
      </c>
      <c r="AR615" s="24" t="n">
        <v>0.1690953086315869</v>
      </c>
      <c r="AS615" s="24" t="n">
        <v>0.08157811753888079</v>
      </c>
      <c r="AU615" s="24" t="n">
        <v>0.0794866343998559</v>
      </c>
      <c r="AV615" s="24" t="n">
        <v>0.107438536561234</v>
      </c>
      <c r="AW615" s="24" t="n">
        <v>0.05280162016427279</v>
      </c>
      <c r="AX615" s="24" t="n">
        <v>0.1382208605483576</v>
      </c>
    </row>
    <row r="617">
      <c r="B617" s="20" t="inlineStr">
        <is>
          <t>How much do you think each of the following factors contribute to someone on probation reoffending?: Lack of mental health support</t>
        </is>
      </c>
    </row>
    <row r="618">
      <c r="B618" s="21" t="inlineStr">
        <is>
          <t>BASE: All Respondents</t>
        </is>
      </c>
    </row>
    <row r="619">
      <c r="B619" s="16" t="inlineStr">
        <is>
          <t>Unweighted</t>
        </is>
      </c>
      <c r="C619" s="22" t="n">
        <v>1999</v>
      </c>
      <c r="D619" s="22" t="n">
        <v>936</v>
      </c>
      <c r="E619" s="22" t="n">
        <v>1056</v>
      </c>
      <c r="G619" s="22" t="n">
        <v>282</v>
      </c>
      <c r="H619" s="22" t="n">
        <v>355</v>
      </c>
      <c r="I619" s="22" t="n">
        <v>333</v>
      </c>
      <c r="J619" s="22" t="n">
        <v>313</v>
      </c>
      <c r="K619" s="22" t="n">
        <v>283</v>
      </c>
      <c r="L619" s="22" t="n">
        <v>433</v>
      </c>
      <c r="N619" s="22" t="n">
        <v>103</v>
      </c>
      <c r="O619" s="22" t="n">
        <v>103</v>
      </c>
      <c r="P619" s="22" t="n">
        <v>259</v>
      </c>
      <c r="Q619" s="22" t="n">
        <v>192</v>
      </c>
      <c r="R619" s="22" t="n">
        <v>162</v>
      </c>
      <c r="S619" s="22" t="n">
        <v>220</v>
      </c>
      <c r="T619" s="22" t="n">
        <v>220</v>
      </c>
      <c r="U619" s="22" t="n">
        <v>302</v>
      </c>
      <c r="V619" s="22" t="n">
        <v>270</v>
      </c>
      <c r="W619" s="22" t="n">
        <v>168</v>
      </c>
      <c r="Y619" s="22" t="n">
        <v>568</v>
      </c>
      <c r="Z619" s="22" t="n">
        <v>481</v>
      </c>
      <c r="AA619" s="22" t="n">
        <v>459</v>
      </c>
      <c r="AB619" s="22" t="n">
        <v>474</v>
      </c>
      <c r="AD619" s="22" t="n">
        <v>355</v>
      </c>
      <c r="AE619" s="22" t="n">
        <v>640</v>
      </c>
      <c r="AF619" s="22" t="n">
        <v>155</v>
      </c>
      <c r="AG619" s="22" t="n">
        <v>118</v>
      </c>
      <c r="AH619" s="22" t="n">
        <v>274</v>
      </c>
      <c r="AI619" s="22" t="n">
        <v>42</v>
      </c>
      <c r="AJ619" s="22" t="n">
        <v>415</v>
      </c>
      <c r="AL619" s="22" t="n">
        <v>299</v>
      </c>
      <c r="AM619" s="22" t="n">
        <v>422</v>
      </c>
      <c r="AN619" s="22" t="n">
        <v>182</v>
      </c>
      <c r="AO619" s="22" t="n">
        <v>220</v>
      </c>
      <c r="AP619" s="22" t="n">
        <v>458</v>
      </c>
      <c r="AQ619" s="22" t="n">
        <v>159</v>
      </c>
      <c r="AR619" s="22" t="n">
        <v>174</v>
      </c>
      <c r="AS619" s="22" t="n">
        <v>85</v>
      </c>
      <c r="AU619" s="22" t="n">
        <v>423</v>
      </c>
      <c r="AV619" s="22" t="n">
        <v>543</v>
      </c>
      <c r="AW619" s="22" t="n">
        <v>701</v>
      </c>
      <c r="AX619" s="22" t="n">
        <v>332</v>
      </c>
    </row>
    <row r="620">
      <c r="B620" s="18" t="inlineStr">
        <is>
          <t>Weighted</t>
        </is>
      </c>
      <c r="C620" s="22" t="n">
        <v>1999</v>
      </c>
      <c r="D620" s="22" t="n">
        <v>987</v>
      </c>
      <c r="E620" s="22" t="n">
        <v>1009</v>
      </c>
      <c r="G620" s="22" t="n">
        <v>277</v>
      </c>
      <c r="H620" s="22" t="n">
        <v>341</v>
      </c>
      <c r="I620" s="22" t="n">
        <v>340</v>
      </c>
      <c r="J620" s="22" t="n">
        <v>341</v>
      </c>
      <c r="K620" s="22" t="n">
        <v>282</v>
      </c>
      <c r="L620" s="22" t="n">
        <v>420</v>
      </c>
      <c r="N620" s="22" t="n">
        <v>114</v>
      </c>
      <c r="O620" s="22" t="n">
        <v>91</v>
      </c>
      <c r="P620" s="22" t="n">
        <v>250</v>
      </c>
      <c r="Q620" s="22" t="n">
        <v>182</v>
      </c>
      <c r="R620" s="22" t="n">
        <v>159</v>
      </c>
      <c r="S620" s="22" t="n">
        <v>205</v>
      </c>
      <c r="T620" s="22" t="n">
        <v>205</v>
      </c>
      <c r="U620" s="22" t="n">
        <v>317</v>
      </c>
      <c r="V620" s="22" t="n">
        <v>295</v>
      </c>
      <c r="W620" s="22" t="n">
        <v>182</v>
      </c>
      <c r="Y620" s="22" t="n">
        <v>540</v>
      </c>
      <c r="Z620" s="22" t="n">
        <v>519</v>
      </c>
      <c r="AA620" s="22" t="n">
        <v>440</v>
      </c>
      <c r="AB620" s="22" t="n">
        <v>500</v>
      </c>
      <c r="AD620" s="22" t="n">
        <v>350</v>
      </c>
      <c r="AE620" s="22" t="n">
        <v>639</v>
      </c>
      <c r="AF620" s="22" t="n">
        <v>159</v>
      </c>
      <c r="AG620" s="22" t="n">
        <v>114</v>
      </c>
      <c r="AH620" s="22" t="n">
        <v>280</v>
      </c>
      <c r="AI620" s="22" t="n">
        <v>42</v>
      </c>
      <c r="AJ620" s="22" t="n">
        <v>416</v>
      </c>
      <c r="AL620" s="22" t="n">
        <v>296</v>
      </c>
      <c r="AM620" s="22" t="n">
        <v>417</v>
      </c>
      <c r="AN620" s="22" t="n">
        <v>184</v>
      </c>
      <c r="AO620" s="22" t="n">
        <v>215</v>
      </c>
      <c r="AP620" s="22" t="n">
        <v>465</v>
      </c>
      <c r="AQ620" s="22" t="n">
        <v>157</v>
      </c>
      <c r="AR620" s="22" t="n">
        <v>175</v>
      </c>
      <c r="AS620" s="22" t="n">
        <v>90</v>
      </c>
      <c r="AU620" s="22" t="n">
        <v>421</v>
      </c>
      <c r="AV620" s="22" t="n">
        <v>546</v>
      </c>
      <c r="AW620" s="22" t="n">
        <v>697</v>
      </c>
      <c r="AX620" s="22" t="n">
        <v>335</v>
      </c>
    </row>
    <row r="621">
      <c r="B621" s="23" t="inlineStr">
        <is>
          <t>Not at all</t>
        </is>
      </c>
      <c r="C621" s="24" t="n">
        <v>0.02362985566500165</v>
      </c>
      <c r="D621" s="24" t="n">
        <v>0.03030358933989643</v>
      </c>
      <c r="E621" s="24" t="n">
        <v>0.01717243639591878</v>
      </c>
      <c r="G621" s="24" t="n">
        <v>0.03419582728287785</v>
      </c>
      <c r="H621" s="24" t="n">
        <v>0.01474166413672551</v>
      </c>
      <c r="I621" s="24" t="n">
        <v>0.02492643618861362</v>
      </c>
      <c r="J621" s="24" t="n">
        <v>0.01590810312314404</v>
      </c>
      <c r="K621" s="24" t="n">
        <v>0.031886231854969</v>
      </c>
      <c r="L621" s="24" t="n">
        <v>0.02356043963504843</v>
      </c>
      <c r="N621" s="24" t="n">
        <v>0.05687566212639215</v>
      </c>
      <c r="O621" s="24" t="n">
        <v>0.02037013583844187</v>
      </c>
      <c r="P621" s="24" t="n">
        <v>0.0251964576254658</v>
      </c>
      <c r="Q621" s="24" t="n">
        <v>0.02741917161810683</v>
      </c>
      <c r="R621" s="24" t="n">
        <v>0.03341390375600179</v>
      </c>
      <c r="S621" s="24" t="n">
        <v>0.00907753987176246</v>
      </c>
      <c r="T621" s="24" t="n">
        <v>0.01855645323952815</v>
      </c>
      <c r="U621" s="24" t="n">
        <v>0.01371109483399102</v>
      </c>
      <c r="V621" s="24" t="n">
        <v>0.02113911121727245</v>
      </c>
      <c r="W621" s="24" t="n">
        <v>0.03339888149685902</v>
      </c>
      <c r="Y621" s="24" t="n">
        <v>0.02042882094572781</v>
      </c>
      <c r="Z621" s="24" t="n">
        <v>0.01916483377848479</v>
      </c>
      <c r="AA621" s="24" t="n">
        <v>0.01752573472964204</v>
      </c>
      <c r="AB621" s="24" t="n">
        <v>0.0370932923031384</v>
      </c>
      <c r="AD621" s="24" t="n">
        <v>0.0176048581079741</v>
      </c>
      <c r="AE621" s="24" t="n">
        <v>0.01307070695639736</v>
      </c>
      <c r="AF621" s="24" t="n">
        <v>0.005909714331309763</v>
      </c>
      <c r="AG621" s="24" t="n">
        <v>0.03614733639820163</v>
      </c>
      <c r="AH621" s="24" t="n">
        <v>0.0586646628884894</v>
      </c>
      <c r="AI621" s="24" t="n">
        <v>0</v>
      </c>
      <c r="AJ621" s="24" t="n">
        <v>0.02708810362290543</v>
      </c>
      <c r="AL621" s="24" t="n">
        <v>0.01516679705923155</v>
      </c>
      <c r="AM621" s="24" t="n">
        <v>0.002394379624186989</v>
      </c>
      <c r="AN621" s="24" t="n">
        <v>0.01640632124903426</v>
      </c>
      <c r="AO621" s="24" t="n">
        <v>0.02073586649890576</v>
      </c>
      <c r="AP621" s="24" t="n">
        <v>0.04716386941921823</v>
      </c>
      <c r="AQ621" s="24" t="n">
        <v>0.01221758491653427</v>
      </c>
      <c r="AR621" s="24" t="n">
        <v>0.01661088385549288</v>
      </c>
      <c r="AS621" s="24" t="n">
        <v>0.08336336763051462</v>
      </c>
      <c r="AU621" s="24" t="n">
        <v>0.01232619996644083</v>
      </c>
      <c r="AV621" s="24" t="n">
        <v>0.04545543280441047</v>
      </c>
      <c r="AW621" s="24" t="n">
        <v>0.01444319703933299</v>
      </c>
      <c r="AX621" s="24" t="n">
        <v>0.02136293431573748</v>
      </c>
    </row>
    <row r="622">
      <c r="B622" s="23" t="inlineStr">
        <is>
          <t>Not very much</t>
        </is>
      </c>
      <c r="C622" s="24" t="n">
        <v>0.1094417079527255</v>
      </c>
      <c r="D622" s="24" t="n">
        <v>0.1333124093856986</v>
      </c>
      <c r="E622" s="24" t="n">
        <v>0.08601751138717875</v>
      </c>
      <c r="G622" s="24" t="n">
        <v>0.09089512191061858</v>
      </c>
      <c r="H622" s="24" t="n">
        <v>0.09342407041175439</v>
      </c>
      <c r="I622" s="24" t="n">
        <v>0.09382711852450422</v>
      </c>
      <c r="J622" s="24" t="n">
        <v>0.1096343363421452</v>
      </c>
      <c r="K622" s="24" t="n">
        <v>0.1345682945533951</v>
      </c>
      <c r="L622" s="24" t="n">
        <v>0.1302975823074986</v>
      </c>
      <c r="N622" s="24" t="n">
        <v>0.1315064572017814</v>
      </c>
      <c r="O622" s="24" t="n">
        <v>0.1236471711778686</v>
      </c>
      <c r="P622" s="24" t="n">
        <v>0.1096772365493085</v>
      </c>
      <c r="Q622" s="24" t="n">
        <v>0.1521334893073573</v>
      </c>
      <c r="R622" s="24" t="n">
        <v>0.08670530520442729</v>
      </c>
      <c r="S622" s="24" t="n">
        <v>0.1058200369983197</v>
      </c>
      <c r="T622" s="24" t="n">
        <v>0.08631603858954498</v>
      </c>
      <c r="U622" s="24" t="n">
        <v>0.1197512273022702</v>
      </c>
      <c r="V622" s="24" t="n">
        <v>0.09294776099260178</v>
      </c>
      <c r="W622" s="24" t="n">
        <v>0.1043434210583447</v>
      </c>
      <c r="Y622" s="24" t="n">
        <v>0.1163399988751653</v>
      </c>
      <c r="Z622" s="24" t="n">
        <v>0.09109775287346672</v>
      </c>
      <c r="AA622" s="24" t="n">
        <v>0.116784218500586</v>
      </c>
      <c r="AB622" s="24" t="n">
        <v>0.1145711698466441</v>
      </c>
      <c r="AD622" s="24" t="n">
        <v>0.1207203167726276</v>
      </c>
      <c r="AE622" s="24" t="n">
        <v>0.1038186958179206</v>
      </c>
      <c r="AF622" s="24" t="n">
        <v>0.09604750932312117</v>
      </c>
      <c r="AG622" s="24" t="n">
        <v>0.1076487207244962</v>
      </c>
      <c r="AH622" s="24" t="n">
        <v>0.1259319661583994</v>
      </c>
      <c r="AI622" s="24" t="n">
        <v>0.1133917248157123</v>
      </c>
      <c r="AJ622" s="24" t="n">
        <v>0.1026981937760963</v>
      </c>
      <c r="AL622" s="24" t="n">
        <v>0.1260161125070524</v>
      </c>
      <c r="AM622" s="24" t="n">
        <v>0.09581469118796314</v>
      </c>
      <c r="AN622" s="24" t="n">
        <v>0.07253324448251428</v>
      </c>
      <c r="AO622" s="24" t="n">
        <v>0.0734623015917287</v>
      </c>
      <c r="AP622" s="24" t="n">
        <v>0.1483705933900595</v>
      </c>
      <c r="AQ622" s="24" t="n">
        <v>0.1137868740992842</v>
      </c>
      <c r="AR622" s="24" t="n">
        <v>0.1090039866088816</v>
      </c>
      <c r="AS622" s="24" t="n">
        <v>0.07160234998205961</v>
      </c>
      <c r="AU622" s="24" t="n">
        <v>0.06542912088762795</v>
      </c>
      <c r="AV622" s="24" t="n">
        <v>0.1464669273878855</v>
      </c>
      <c r="AW622" s="24" t="n">
        <v>0.08977529706375866</v>
      </c>
      <c r="AX622" s="24" t="n">
        <v>0.1453374870356833</v>
      </c>
    </row>
    <row r="623">
      <c r="B623" s="23" t="inlineStr">
        <is>
          <t>Quite a lot</t>
        </is>
      </c>
      <c r="C623" s="24" t="n">
        <v>0.4115860403419126</v>
      </c>
      <c r="D623" s="24" t="n">
        <v>0.4254457661373759</v>
      </c>
      <c r="E623" s="24" t="n">
        <v>0.3983924436439447</v>
      </c>
      <c r="G623" s="24" t="n">
        <v>0.3324069507368659</v>
      </c>
      <c r="H623" s="24" t="n">
        <v>0.334043594094731</v>
      </c>
      <c r="I623" s="24" t="n">
        <v>0.4068568078107264</v>
      </c>
      <c r="J623" s="24" t="n">
        <v>0.4246201108458053</v>
      </c>
      <c r="K623" s="24" t="n">
        <v>0.4631307881234088</v>
      </c>
      <c r="L623" s="24" t="n">
        <v>0.4854365408690656</v>
      </c>
      <c r="N623" s="24" t="n">
        <v>0.4406421343553136</v>
      </c>
      <c r="O623" s="24" t="n">
        <v>0.379409761211257</v>
      </c>
      <c r="P623" s="24" t="n">
        <v>0.3720773410670729</v>
      </c>
      <c r="Q623" s="24" t="n">
        <v>0.4500864479860876</v>
      </c>
      <c r="R623" s="24" t="n">
        <v>0.4467895440409887</v>
      </c>
      <c r="S623" s="24" t="n">
        <v>0.458050888203404</v>
      </c>
      <c r="T623" s="24" t="n">
        <v>0.414248755063073</v>
      </c>
      <c r="U623" s="24" t="n">
        <v>0.3829239112381356</v>
      </c>
      <c r="V623" s="24" t="n">
        <v>0.4025507704189323</v>
      </c>
      <c r="W623" s="24" t="n">
        <v>0.4039284794519044</v>
      </c>
      <c r="Y623" s="24" t="n">
        <v>0.4069473731031253</v>
      </c>
      <c r="Z623" s="24" t="n">
        <v>0.4243726510969062</v>
      </c>
      <c r="AA623" s="24" t="n">
        <v>0.4123849323118443</v>
      </c>
      <c r="AB623" s="24" t="n">
        <v>0.4026202740625797</v>
      </c>
      <c r="AD623" s="24" t="n">
        <v>0.4625883950102142</v>
      </c>
      <c r="AE623" s="24" t="n">
        <v>0.404635332853597</v>
      </c>
      <c r="AF623" s="24" t="n">
        <v>0.421877264220845</v>
      </c>
      <c r="AG623" s="24" t="n">
        <v>0.3263263860844726</v>
      </c>
      <c r="AH623" s="24" t="n">
        <v>0.4409828854365964</v>
      </c>
      <c r="AI623" s="24" t="n">
        <v>0.4125418003474458</v>
      </c>
      <c r="AJ623" s="24" t="n">
        <v>0.3789601863803105</v>
      </c>
      <c r="AL623" s="24" t="n">
        <v>0.4414622824666019</v>
      </c>
      <c r="AM623" s="24" t="n">
        <v>0.3899331520190552</v>
      </c>
      <c r="AN623" s="24" t="n">
        <v>0.4306142913967799</v>
      </c>
      <c r="AO623" s="24" t="n">
        <v>0.3598950847437208</v>
      </c>
      <c r="AP623" s="24" t="n">
        <v>0.4194261355372608</v>
      </c>
      <c r="AQ623" s="24" t="n">
        <v>0.4226022452633796</v>
      </c>
      <c r="AR623" s="24" t="n">
        <v>0.3849668112892003</v>
      </c>
      <c r="AS623" s="24" t="n">
        <v>0.4899674043635592</v>
      </c>
      <c r="AU623" s="24" t="n">
        <v>0.4012484457962915</v>
      </c>
      <c r="AV623" s="24" t="n">
        <v>0.4377400567325649</v>
      </c>
      <c r="AW623" s="24" t="n">
        <v>0.3913153570497673</v>
      </c>
      <c r="AX623" s="24" t="n">
        <v>0.4241010760791956</v>
      </c>
    </row>
    <row r="624">
      <c r="B624" s="23" t="inlineStr">
        <is>
          <t>A great deal</t>
        </is>
      </c>
      <c r="C624" s="24" t="n">
        <v>0.3846215782880613</v>
      </c>
      <c r="D624" s="24" t="n">
        <v>0.3473771448207286</v>
      </c>
      <c r="E624" s="24" t="n">
        <v>0.4204806898823865</v>
      </c>
      <c r="G624" s="24" t="n">
        <v>0.4748522569978025</v>
      </c>
      <c r="H624" s="24" t="n">
        <v>0.5145607362406681</v>
      </c>
      <c r="I624" s="24" t="n">
        <v>0.4379671901162501</v>
      </c>
      <c r="J624" s="24" t="n">
        <v>0.3768238666628403</v>
      </c>
      <c r="K624" s="24" t="n">
        <v>0.2884799404237723</v>
      </c>
      <c r="L624" s="24" t="n">
        <v>0.2472458674995679</v>
      </c>
      <c r="N624" s="24" t="n">
        <v>0.3438550270769632</v>
      </c>
      <c r="O624" s="24" t="n">
        <v>0.4090822214354631</v>
      </c>
      <c r="P624" s="24" t="n">
        <v>0.4283929774015061</v>
      </c>
      <c r="Q624" s="24" t="n">
        <v>0.3070090375675815</v>
      </c>
      <c r="R624" s="24" t="n">
        <v>0.3510531542695819</v>
      </c>
      <c r="S624" s="24" t="n">
        <v>0.3639808471482703</v>
      </c>
      <c r="T624" s="24" t="n">
        <v>0.3939668280674492</v>
      </c>
      <c r="U624" s="24" t="n">
        <v>0.4271423825306017</v>
      </c>
      <c r="V624" s="24" t="n">
        <v>0.3916403115172894</v>
      </c>
      <c r="W624" s="24" t="n">
        <v>0.3718259392444382</v>
      </c>
      <c r="Y624" s="24" t="n">
        <v>0.401949898889672</v>
      </c>
      <c r="Z624" s="24" t="n">
        <v>0.3687931589045732</v>
      </c>
      <c r="AA624" s="24" t="n">
        <v>0.3963770567193666</v>
      </c>
      <c r="AB624" s="24" t="n">
        <v>0.3719920703388337</v>
      </c>
      <c r="AD624" s="24" t="n">
        <v>0.2903316975816993</v>
      </c>
      <c r="AE624" s="24" t="n">
        <v>0.4437252966352809</v>
      </c>
      <c r="AF624" s="24" t="n">
        <v>0.4199618374776968</v>
      </c>
      <c r="AG624" s="24" t="n">
        <v>0.4611812289343802</v>
      </c>
      <c r="AH624" s="24" t="n">
        <v>0.3266077931580428</v>
      </c>
      <c r="AI624" s="24" t="n">
        <v>0.2826587372524244</v>
      </c>
      <c r="AJ624" s="24" t="n">
        <v>0.3880723737708109</v>
      </c>
      <c r="AL624" s="24" t="n">
        <v>0.3304667993753616</v>
      </c>
      <c r="AM624" s="24" t="n">
        <v>0.4742259005702221</v>
      </c>
      <c r="AN624" s="24" t="n">
        <v>0.4037446141302592</v>
      </c>
      <c r="AO624" s="24" t="n">
        <v>0.5082303342553487</v>
      </c>
      <c r="AP624" s="24" t="n">
        <v>0.3284446007913108</v>
      </c>
      <c r="AQ624" s="24" t="n">
        <v>0.3286453556392553</v>
      </c>
      <c r="AR624" s="24" t="n">
        <v>0.3639973879948176</v>
      </c>
      <c r="AS624" s="24" t="n">
        <v>0.2420253038697962</v>
      </c>
      <c r="AU624" s="24" t="n">
        <v>0.4725867356550882</v>
      </c>
      <c r="AV624" s="24" t="n">
        <v>0.2574186816951614</v>
      </c>
      <c r="AW624" s="24" t="n">
        <v>0.4710972009370773</v>
      </c>
      <c r="AX624" s="24" t="n">
        <v>0.3015336397735727</v>
      </c>
    </row>
    <row r="625">
      <c r="B625" s="23" t="inlineStr">
        <is>
          <t>Don’t know</t>
        </is>
      </c>
      <c r="C625" s="24" t="n">
        <v>0.07072081775229892</v>
      </c>
      <c r="D625" s="24" t="n">
        <v>0.06356109031630054</v>
      </c>
      <c r="E625" s="24" t="n">
        <v>0.07793691869057137</v>
      </c>
      <c r="G625" s="24" t="n">
        <v>0.06764984307183518</v>
      </c>
      <c r="H625" s="24" t="n">
        <v>0.04322993511612105</v>
      </c>
      <c r="I625" s="24" t="n">
        <v>0.03642244735990582</v>
      </c>
      <c r="J625" s="24" t="n">
        <v>0.07301358302606517</v>
      </c>
      <c r="K625" s="24" t="n">
        <v>0.08193474504445467</v>
      </c>
      <c r="L625" s="24" t="n">
        <v>0.1134595696888194</v>
      </c>
      <c r="N625" s="24" t="n">
        <v>0.02712071923954945</v>
      </c>
      <c r="O625" s="24" t="n">
        <v>0.0674907103369695</v>
      </c>
      <c r="P625" s="24" t="n">
        <v>0.06465598735664667</v>
      </c>
      <c r="Q625" s="24" t="n">
        <v>0.06335185352086679</v>
      </c>
      <c r="R625" s="24" t="n">
        <v>0.08203809272900041</v>
      </c>
      <c r="S625" s="24" t="n">
        <v>0.06307068777824353</v>
      </c>
      <c r="T625" s="24" t="n">
        <v>0.08691192504040471</v>
      </c>
      <c r="U625" s="24" t="n">
        <v>0.05647138409500152</v>
      </c>
      <c r="V625" s="24" t="n">
        <v>0.09172204585390406</v>
      </c>
      <c r="W625" s="24" t="n">
        <v>0.08650327874845376</v>
      </c>
      <c r="Y625" s="24" t="n">
        <v>0.05433390818630948</v>
      </c>
      <c r="Z625" s="24" t="n">
        <v>0.09657160334656911</v>
      </c>
      <c r="AA625" s="24" t="n">
        <v>0.05692805773856113</v>
      </c>
      <c r="AB625" s="24" t="n">
        <v>0.07372319344880431</v>
      </c>
      <c r="AD625" s="24" t="n">
        <v>0.108754732527485</v>
      </c>
      <c r="AE625" s="24" t="n">
        <v>0.03474996773680408</v>
      </c>
      <c r="AF625" s="24" t="n">
        <v>0.05620367464702733</v>
      </c>
      <c r="AG625" s="24" t="n">
        <v>0.06869632785844919</v>
      </c>
      <c r="AH625" s="24" t="n">
        <v>0.0478126923584718</v>
      </c>
      <c r="AI625" s="24" t="n">
        <v>0.1914077375844176</v>
      </c>
      <c r="AJ625" s="24" t="n">
        <v>0.103181142449877</v>
      </c>
      <c r="AL625" s="24" t="n">
        <v>0.08688800859175239</v>
      </c>
      <c r="AM625" s="24" t="n">
        <v>0.0376318765985726</v>
      </c>
      <c r="AN625" s="24" t="n">
        <v>0.07670152874141252</v>
      </c>
      <c r="AO625" s="24" t="n">
        <v>0.03767641291029607</v>
      </c>
      <c r="AP625" s="24" t="n">
        <v>0.0565948008621507</v>
      </c>
      <c r="AQ625" s="24" t="n">
        <v>0.1227479400815466</v>
      </c>
      <c r="AR625" s="24" t="n">
        <v>0.1254209302516077</v>
      </c>
      <c r="AS625" s="24" t="n">
        <v>0.1130415741540703</v>
      </c>
      <c r="AU625" s="24" t="n">
        <v>0.04840949769455163</v>
      </c>
      <c r="AV625" s="24" t="n">
        <v>0.1129189013799775</v>
      </c>
      <c r="AW625" s="24" t="n">
        <v>0.03336894791006374</v>
      </c>
      <c r="AX625" s="24" t="n">
        <v>0.1076648627958109</v>
      </c>
    </row>
    <row r="627">
      <c r="B627" s="20" t="inlineStr">
        <is>
          <t>How much do you think each of the following factors contribute to someone on probation reoffending?: Difficulty finding employment</t>
        </is>
      </c>
    </row>
    <row r="628">
      <c r="B628" s="21" t="inlineStr">
        <is>
          <t>BASE: All Respondents</t>
        </is>
      </c>
    </row>
    <row r="629">
      <c r="B629" s="16" t="inlineStr">
        <is>
          <t>Unweighted</t>
        </is>
      </c>
      <c r="C629" s="22" t="n">
        <v>1999</v>
      </c>
      <c r="D629" s="22" t="n">
        <v>936</v>
      </c>
      <c r="E629" s="22" t="n">
        <v>1056</v>
      </c>
      <c r="G629" s="22" t="n">
        <v>282</v>
      </c>
      <c r="H629" s="22" t="n">
        <v>355</v>
      </c>
      <c r="I629" s="22" t="n">
        <v>333</v>
      </c>
      <c r="J629" s="22" t="n">
        <v>313</v>
      </c>
      <c r="K629" s="22" t="n">
        <v>283</v>
      </c>
      <c r="L629" s="22" t="n">
        <v>433</v>
      </c>
      <c r="N629" s="22" t="n">
        <v>103</v>
      </c>
      <c r="O629" s="22" t="n">
        <v>103</v>
      </c>
      <c r="P629" s="22" t="n">
        <v>259</v>
      </c>
      <c r="Q629" s="22" t="n">
        <v>192</v>
      </c>
      <c r="R629" s="22" t="n">
        <v>162</v>
      </c>
      <c r="S629" s="22" t="n">
        <v>220</v>
      </c>
      <c r="T629" s="22" t="n">
        <v>220</v>
      </c>
      <c r="U629" s="22" t="n">
        <v>302</v>
      </c>
      <c r="V629" s="22" t="n">
        <v>270</v>
      </c>
      <c r="W629" s="22" t="n">
        <v>168</v>
      </c>
      <c r="Y629" s="22" t="n">
        <v>568</v>
      </c>
      <c r="Z629" s="22" t="n">
        <v>481</v>
      </c>
      <c r="AA629" s="22" t="n">
        <v>459</v>
      </c>
      <c r="AB629" s="22" t="n">
        <v>474</v>
      </c>
      <c r="AD629" s="22" t="n">
        <v>355</v>
      </c>
      <c r="AE629" s="22" t="n">
        <v>640</v>
      </c>
      <c r="AF629" s="22" t="n">
        <v>155</v>
      </c>
      <c r="AG629" s="22" t="n">
        <v>118</v>
      </c>
      <c r="AH629" s="22" t="n">
        <v>274</v>
      </c>
      <c r="AI629" s="22" t="n">
        <v>42</v>
      </c>
      <c r="AJ629" s="22" t="n">
        <v>415</v>
      </c>
      <c r="AL629" s="22" t="n">
        <v>299</v>
      </c>
      <c r="AM629" s="22" t="n">
        <v>422</v>
      </c>
      <c r="AN629" s="22" t="n">
        <v>182</v>
      </c>
      <c r="AO629" s="22" t="n">
        <v>220</v>
      </c>
      <c r="AP629" s="22" t="n">
        <v>458</v>
      </c>
      <c r="AQ629" s="22" t="n">
        <v>159</v>
      </c>
      <c r="AR629" s="22" t="n">
        <v>174</v>
      </c>
      <c r="AS629" s="22" t="n">
        <v>85</v>
      </c>
      <c r="AU629" s="22" t="n">
        <v>423</v>
      </c>
      <c r="AV629" s="22" t="n">
        <v>543</v>
      </c>
      <c r="AW629" s="22" t="n">
        <v>701</v>
      </c>
      <c r="AX629" s="22" t="n">
        <v>332</v>
      </c>
    </row>
    <row r="630">
      <c r="B630" s="18" t="inlineStr">
        <is>
          <t>Weighted</t>
        </is>
      </c>
      <c r="C630" s="22" t="n">
        <v>1999</v>
      </c>
      <c r="D630" s="22" t="n">
        <v>987</v>
      </c>
      <c r="E630" s="22" t="n">
        <v>1009</v>
      </c>
      <c r="G630" s="22" t="n">
        <v>277</v>
      </c>
      <c r="H630" s="22" t="n">
        <v>341</v>
      </c>
      <c r="I630" s="22" t="n">
        <v>340</v>
      </c>
      <c r="J630" s="22" t="n">
        <v>341</v>
      </c>
      <c r="K630" s="22" t="n">
        <v>282</v>
      </c>
      <c r="L630" s="22" t="n">
        <v>420</v>
      </c>
      <c r="N630" s="22" t="n">
        <v>114</v>
      </c>
      <c r="O630" s="22" t="n">
        <v>91</v>
      </c>
      <c r="P630" s="22" t="n">
        <v>250</v>
      </c>
      <c r="Q630" s="22" t="n">
        <v>182</v>
      </c>
      <c r="R630" s="22" t="n">
        <v>159</v>
      </c>
      <c r="S630" s="22" t="n">
        <v>205</v>
      </c>
      <c r="T630" s="22" t="n">
        <v>205</v>
      </c>
      <c r="U630" s="22" t="n">
        <v>317</v>
      </c>
      <c r="V630" s="22" t="n">
        <v>295</v>
      </c>
      <c r="W630" s="22" t="n">
        <v>182</v>
      </c>
      <c r="Y630" s="22" t="n">
        <v>540</v>
      </c>
      <c r="Z630" s="22" t="n">
        <v>519</v>
      </c>
      <c r="AA630" s="22" t="n">
        <v>440</v>
      </c>
      <c r="AB630" s="22" t="n">
        <v>500</v>
      </c>
      <c r="AD630" s="22" t="n">
        <v>350</v>
      </c>
      <c r="AE630" s="22" t="n">
        <v>639</v>
      </c>
      <c r="AF630" s="22" t="n">
        <v>159</v>
      </c>
      <c r="AG630" s="22" t="n">
        <v>114</v>
      </c>
      <c r="AH630" s="22" t="n">
        <v>280</v>
      </c>
      <c r="AI630" s="22" t="n">
        <v>42</v>
      </c>
      <c r="AJ630" s="22" t="n">
        <v>416</v>
      </c>
      <c r="AL630" s="22" t="n">
        <v>296</v>
      </c>
      <c r="AM630" s="22" t="n">
        <v>417</v>
      </c>
      <c r="AN630" s="22" t="n">
        <v>184</v>
      </c>
      <c r="AO630" s="22" t="n">
        <v>215</v>
      </c>
      <c r="AP630" s="22" t="n">
        <v>465</v>
      </c>
      <c r="AQ630" s="22" t="n">
        <v>157</v>
      </c>
      <c r="AR630" s="22" t="n">
        <v>175</v>
      </c>
      <c r="AS630" s="22" t="n">
        <v>90</v>
      </c>
      <c r="AU630" s="22" t="n">
        <v>421</v>
      </c>
      <c r="AV630" s="22" t="n">
        <v>546</v>
      </c>
      <c r="AW630" s="22" t="n">
        <v>697</v>
      </c>
      <c r="AX630" s="22" t="n">
        <v>335</v>
      </c>
    </row>
    <row r="631">
      <c r="B631" s="23" t="inlineStr">
        <is>
          <t>Not at all</t>
        </is>
      </c>
      <c r="C631" s="24" t="n">
        <v>0.01336187903720656</v>
      </c>
      <c r="D631" s="24" t="n">
        <v>0.01713557755154245</v>
      </c>
      <c r="E631" s="24" t="n">
        <v>0.009710497415956107</v>
      </c>
      <c r="G631" s="24" t="n">
        <v>0.01070218119500985</v>
      </c>
      <c r="H631" s="24" t="n">
        <v>0.01728497227471314</v>
      </c>
      <c r="I631" s="24" t="n">
        <v>0.0243948351023141</v>
      </c>
      <c r="J631" s="24" t="n">
        <v>0.01150335079289087</v>
      </c>
      <c r="K631" s="24" t="n">
        <v>0.009697683784540948</v>
      </c>
      <c r="L631" s="24" t="n">
        <v>0.006964506015795775</v>
      </c>
      <c r="N631" s="24" t="n">
        <v>0.02638030010682984</v>
      </c>
      <c r="O631" s="24" t="n">
        <v>0</v>
      </c>
      <c r="P631" s="24" t="n">
        <v>0.007973837295020181</v>
      </c>
      <c r="Q631" s="24" t="n">
        <v>0.02184975763699576</v>
      </c>
      <c r="R631" s="24" t="n">
        <v>0.02764133192660554</v>
      </c>
      <c r="S631" s="24" t="n">
        <v>0.01999479375267177</v>
      </c>
      <c r="T631" s="24" t="n">
        <v>0.004135314380440713</v>
      </c>
      <c r="U631" s="24" t="n">
        <v>0.01202166479217637</v>
      </c>
      <c r="V631" s="24" t="n">
        <v>0.009194965296683982</v>
      </c>
      <c r="W631" s="24" t="n">
        <v>0.01035854808566919</v>
      </c>
      <c r="Y631" s="24" t="n">
        <v>0.0141862424124302</v>
      </c>
      <c r="Z631" s="24" t="n">
        <v>0.008539352467921433</v>
      </c>
      <c r="AA631" s="24" t="n">
        <v>0.00870927044977074</v>
      </c>
      <c r="AB631" s="24" t="n">
        <v>0.02157164472782651</v>
      </c>
      <c r="AD631" s="24" t="n">
        <v>0.01731562286561762</v>
      </c>
      <c r="AE631" s="24" t="n">
        <v>0.009521428558776551</v>
      </c>
      <c r="AF631" s="24" t="n">
        <v>0.01146026632585716</v>
      </c>
      <c r="AG631" s="24" t="n">
        <v>0.0152421464192551</v>
      </c>
      <c r="AH631" s="24" t="n">
        <v>0.02359872097255712</v>
      </c>
      <c r="AI631" s="24" t="n">
        <v>0.02251757479728172</v>
      </c>
      <c r="AJ631" s="24" t="n">
        <v>0.008321655397228142</v>
      </c>
      <c r="AL631" s="24" t="n">
        <v>0.02015439773239516</v>
      </c>
      <c r="AM631" s="24" t="n">
        <v>0.007702970259606054</v>
      </c>
      <c r="AN631" s="24" t="n">
        <v>0.01024285857158841</v>
      </c>
      <c r="AO631" s="24" t="n">
        <v>0.01358346800193713</v>
      </c>
      <c r="AP631" s="24" t="n">
        <v>0.01786274111343837</v>
      </c>
      <c r="AQ631" s="24" t="n">
        <v>0.006228030504259898</v>
      </c>
      <c r="AR631" s="24" t="n">
        <v>0</v>
      </c>
      <c r="AS631" s="24" t="n">
        <v>0.03823612841162504</v>
      </c>
      <c r="AU631" s="24" t="n">
        <v>0.01190673889154583</v>
      </c>
      <c r="AV631" s="24" t="n">
        <v>0.01600534207784942</v>
      </c>
      <c r="AW631" s="24" t="n">
        <v>0.0103236986323703</v>
      </c>
      <c r="AX631" s="24" t="n">
        <v>0.01720116139826873</v>
      </c>
    </row>
    <row r="632">
      <c r="B632" s="23" t="inlineStr">
        <is>
          <t>Not very much</t>
        </is>
      </c>
      <c r="C632" s="24" t="n">
        <v>0.0635817586085461</v>
      </c>
      <c r="D632" s="24" t="n">
        <v>0.07035877865177929</v>
      </c>
      <c r="E632" s="24" t="n">
        <v>0.05714325247637152</v>
      </c>
      <c r="G632" s="24" t="n">
        <v>0.09664588685233159</v>
      </c>
      <c r="H632" s="24" t="n">
        <v>0.07266550246828327</v>
      </c>
      <c r="I632" s="24" t="n">
        <v>0.07980761749789492</v>
      </c>
      <c r="J632" s="24" t="n">
        <v>0.05313484067646409</v>
      </c>
      <c r="K632" s="24" t="n">
        <v>0.0657370348872489</v>
      </c>
      <c r="L632" s="24" t="n">
        <v>0.02829923281134117</v>
      </c>
      <c r="N632" s="24" t="n">
        <v>0.06105969565269434</v>
      </c>
      <c r="O632" s="24" t="n">
        <v>0.03103936183920586</v>
      </c>
      <c r="P632" s="24" t="n">
        <v>0.05332234002105031</v>
      </c>
      <c r="Q632" s="24" t="n">
        <v>0.07795179946945294</v>
      </c>
      <c r="R632" s="24" t="n">
        <v>0.06841920344945286</v>
      </c>
      <c r="S632" s="24" t="n">
        <v>0.08422396940967528</v>
      </c>
      <c r="T632" s="24" t="n">
        <v>0.05148863304366058</v>
      </c>
      <c r="U632" s="24" t="n">
        <v>0.08054626979139742</v>
      </c>
      <c r="V632" s="24" t="n">
        <v>0.06560883279167599</v>
      </c>
      <c r="W632" s="24" t="n">
        <v>0.03443955396219275</v>
      </c>
      <c r="Y632" s="24" t="n">
        <v>0.05203814460005377</v>
      </c>
      <c r="Z632" s="24" t="n">
        <v>0.06001185804935429</v>
      </c>
      <c r="AA632" s="24" t="n">
        <v>0.0718813816573164</v>
      </c>
      <c r="AB632" s="24" t="n">
        <v>0.07245075023524111</v>
      </c>
      <c r="AD632" s="24" t="n">
        <v>0.05529561142651067</v>
      </c>
      <c r="AE632" s="24" t="n">
        <v>0.06731694642408616</v>
      </c>
      <c r="AF632" s="24" t="n">
        <v>0.03183971378280862</v>
      </c>
      <c r="AG632" s="24" t="n">
        <v>0.03352073816169543</v>
      </c>
      <c r="AH632" s="24" t="n">
        <v>0.07636030257418189</v>
      </c>
      <c r="AI632" s="24" t="n">
        <v>0.09055701157514554</v>
      </c>
      <c r="AJ632" s="24" t="n">
        <v>0.0738341993779013</v>
      </c>
      <c r="AL632" s="24" t="n">
        <v>0.05322255479802219</v>
      </c>
      <c r="AM632" s="24" t="n">
        <v>0.07444457326601887</v>
      </c>
      <c r="AN632" s="24" t="n">
        <v>0.03969741900532681</v>
      </c>
      <c r="AO632" s="24" t="n">
        <v>0.06292237870314556</v>
      </c>
      <c r="AP632" s="24" t="n">
        <v>0.08395807156151434</v>
      </c>
      <c r="AQ632" s="24" t="n">
        <v>0.05695393322770186</v>
      </c>
      <c r="AR632" s="24" t="n">
        <v>0.03561564384240496</v>
      </c>
      <c r="AS632" s="24" t="n">
        <v>0.05843349624531884</v>
      </c>
      <c r="AU632" s="24" t="n">
        <v>0.05308974977799079</v>
      </c>
      <c r="AV632" s="24" t="n">
        <v>0.06578430661542574</v>
      </c>
      <c r="AW632" s="24" t="n">
        <v>0.03501868031597675</v>
      </c>
      <c r="AX632" s="24" t="n">
        <v>0.1326086462966101</v>
      </c>
    </row>
    <row r="633">
      <c r="B633" s="23" t="inlineStr">
        <is>
          <t>Quite a lot</t>
        </is>
      </c>
      <c r="C633" s="24" t="n">
        <v>0.3383084614476243</v>
      </c>
      <c r="D633" s="24" t="n">
        <v>0.3475501168094976</v>
      </c>
      <c r="E633" s="24" t="n">
        <v>0.3281357178641174</v>
      </c>
      <c r="G633" s="24" t="n">
        <v>0.290394579950602</v>
      </c>
      <c r="H633" s="24" t="n">
        <v>0.367605076254736</v>
      </c>
      <c r="I633" s="24" t="n">
        <v>0.370088087000164</v>
      </c>
      <c r="J633" s="24" t="n">
        <v>0.2950409388668254</v>
      </c>
      <c r="K633" s="24" t="n">
        <v>0.3393078982533517</v>
      </c>
      <c r="L633" s="24" t="n">
        <v>0.3548062430584679</v>
      </c>
      <c r="N633" s="24" t="n">
        <v>0.3300180864386825</v>
      </c>
      <c r="O633" s="24" t="n">
        <v>0.335140613471838</v>
      </c>
      <c r="P633" s="24" t="n">
        <v>0.3665867748758569</v>
      </c>
      <c r="Q633" s="24" t="n">
        <v>0.3850578228576369</v>
      </c>
      <c r="R633" s="24" t="n">
        <v>0.3528006078755677</v>
      </c>
      <c r="S633" s="24" t="n">
        <v>0.3462437238813184</v>
      </c>
      <c r="T633" s="24" t="n">
        <v>0.3223367063425749</v>
      </c>
      <c r="U633" s="24" t="n">
        <v>0.3127589165048625</v>
      </c>
      <c r="V633" s="24" t="n">
        <v>0.3151682912249211</v>
      </c>
      <c r="W633" s="24" t="n">
        <v>0.3379570366695717</v>
      </c>
      <c r="Y633" s="24" t="n">
        <v>0.3189774964618025</v>
      </c>
      <c r="Z633" s="24" t="n">
        <v>0.3602150103536392</v>
      </c>
      <c r="AA633" s="24" t="n">
        <v>0.3216871573359871</v>
      </c>
      <c r="AB633" s="24" t="n">
        <v>0.3510736534861092</v>
      </c>
      <c r="AD633" s="24" t="n">
        <v>0.3299297887226202</v>
      </c>
      <c r="AE633" s="24" t="n">
        <v>0.3284226988185993</v>
      </c>
      <c r="AF633" s="24" t="n">
        <v>0.364530537928726</v>
      </c>
      <c r="AG633" s="24" t="n">
        <v>0.2793772176310526</v>
      </c>
      <c r="AH633" s="24" t="n">
        <v>0.3376900484238837</v>
      </c>
      <c r="AI633" s="24" t="n">
        <v>0.3887896309992308</v>
      </c>
      <c r="AJ633" s="24" t="n">
        <v>0.3619794818079007</v>
      </c>
      <c r="AL633" s="24" t="n">
        <v>0.3217730682687115</v>
      </c>
      <c r="AM633" s="24" t="n">
        <v>0.3245653795101821</v>
      </c>
      <c r="AN633" s="24" t="n">
        <v>0.3411255063668317</v>
      </c>
      <c r="AO633" s="24" t="n">
        <v>0.3141151555462791</v>
      </c>
      <c r="AP633" s="24" t="n">
        <v>0.3297406383710859</v>
      </c>
      <c r="AQ633" s="24" t="n">
        <v>0.4400374779513507</v>
      </c>
      <c r="AR633" s="24" t="n">
        <v>0.3382714385125569</v>
      </c>
      <c r="AS633" s="24" t="n">
        <v>0.3748944874689448</v>
      </c>
      <c r="AU633" s="24" t="n">
        <v>0.3441385094233527</v>
      </c>
      <c r="AV633" s="24" t="n">
        <v>0.3859960642564211</v>
      </c>
      <c r="AW633" s="24" t="n">
        <v>0.2744812462624008</v>
      </c>
      <c r="AX633" s="24" t="n">
        <v>0.3859665412819756</v>
      </c>
    </row>
    <row r="634">
      <c r="B634" s="23" t="inlineStr">
        <is>
          <t>A great deal</t>
        </is>
      </c>
      <c r="C634" s="24" t="n">
        <v>0.5442636180333196</v>
      </c>
      <c r="D634" s="24" t="n">
        <v>0.5259446340532087</v>
      </c>
      <c r="E634" s="24" t="n">
        <v>0.5629634051659436</v>
      </c>
      <c r="G634" s="24" t="n">
        <v>0.5525841112947192</v>
      </c>
      <c r="H634" s="24" t="n">
        <v>0.5097853168113673</v>
      </c>
      <c r="I634" s="24" t="n">
        <v>0.4955872719965834</v>
      </c>
      <c r="J634" s="24" t="n">
        <v>0.5776301448432186</v>
      </c>
      <c r="K634" s="24" t="n">
        <v>0.5371684184851168</v>
      </c>
      <c r="L634" s="24" t="n">
        <v>0.5838845659994802</v>
      </c>
      <c r="N634" s="24" t="n">
        <v>0.5440441379430547</v>
      </c>
      <c r="O634" s="24" t="n">
        <v>0.5955356351703665</v>
      </c>
      <c r="P634" s="24" t="n">
        <v>0.5446133610561442</v>
      </c>
      <c r="Q634" s="24" t="n">
        <v>0.4781276298046805</v>
      </c>
      <c r="R634" s="24" t="n">
        <v>0.4986685331762888</v>
      </c>
      <c r="S634" s="24" t="n">
        <v>0.5173567064507417</v>
      </c>
      <c r="T634" s="24" t="n">
        <v>0.5703124650830508</v>
      </c>
      <c r="U634" s="24" t="n">
        <v>0.5644453631137384</v>
      </c>
      <c r="V634" s="24" t="n">
        <v>0.5555069770345659</v>
      </c>
      <c r="W634" s="24" t="n">
        <v>0.5718185431137196</v>
      </c>
      <c r="Y634" s="24" t="n">
        <v>0.5877322657052022</v>
      </c>
      <c r="Z634" s="24" t="n">
        <v>0.5131946697240864</v>
      </c>
      <c r="AA634" s="24" t="n">
        <v>0.5612935133490139</v>
      </c>
      <c r="AB634" s="24" t="n">
        <v>0.5145807390148587</v>
      </c>
      <c r="AD634" s="24" t="n">
        <v>0.5540770410567575</v>
      </c>
      <c r="AE634" s="24" t="n">
        <v>0.5691253029819645</v>
      </c>
      <c r="AF634" s="24" t="n">
        <v>0.5643242243949624</v>
      </c>
      <c r="AG634" s="24" t="n">
        <v>0.654475389997369</v>
      </c>
      <c r="AH634" s="24" t="n">
        <v>0.5239138350982319</v>
      </c>
      <c r="AI634" s="24" t="n">
        <v>0.3487123951871227</v>
      </c>
      <c r="AJ634" s="24" t="n">
        <v>0.49354924622198</v>
      </c>
      <c r="AL634" s="24" t="n">
        <v>0.5815203479546875</v>
      </c>
      <c r="AM634" s="24" t="n">
        <v>0.5513029729821826</v>
      </c>
      <c r="AN634" s="24" t="n">
        <v>0.5850584351213619</v>
      </c>
      <c r="AO634" s="24" t="n">
        <v>0.595483964342885</v>
      </c>
      <c r="AP634" s="24" t="n">
        <v>0.527061275232879</v>
      </c>
      <c r="AQ634" s="24" t="n">
        <v>0.4273290055334419</v>
      </c>
      <c r="AR634" s="24" t="n">
        <v>0.5620296027399815</v>
      </c>
      <c r="AS634" s="24" t="n">
        <v>0.4423923633566731</v>
      </c>
      <c r="AU634" s="24" t="n">
        <v>0.5658357998086658</v>
      </c>
      <c r="AV634" s="24" t="n">
        <v>0.4855231271463801</v>
      </c>
      <c r="AW634" s="24" t="n">
        <v>0.6552673639537739</v>
      </c>
      <c r="AX634" s="24" t="n">
        <v>0.3820173470388232</v>
      </c>
    </row>
    <row r="635">
      <c r="B635" s="23" t="inlineStr">
        <is>
          <t>Don’t know</t>
        </is>
      </c>
      <c r="C635" s="24" t="n">
        <v>0.04048428287330361</v>
      </c>
      <c r="D635" s="24" t="n">
        <v>0.03901089293397197</v>
      </c>
      <c r="E635" s="24" t="n">
        <v>0.04204712707761154</v>
      </c>
      <c r="G635" s="24" t="n">
        <v>0.0496732407073374</v>
      </c>
      <c r="H635" s="24" t="n">
        <v>0.03265913219090034</v>
      </c>
      <c r="I635" s="24" t="n">
        <v>0.03012218840304347</v>
      </c>
      <c r="J635" s="24" t="n">
        <v>0.06269072482060113</v>
      </c>
      <c r="K635" s="24" t="n">
        <v>0.0480889645897416</v>
      </c>
      <c r="L635" s="24" t="n">
        <v>0.02604545211491489</v>
      </c>
      <c r="N635" s="24" t="n">
        <v>0.03849777985873839</v>
      </c>
      <c r="O635" s="24" t="n">
        <v>0.03828438951858979</v>
      </c>
      <c r="P635" s="24" t="n">
        <v>0.02750368675192827</v>
      </c>
      <c r="Q635" s="24" t="n">
        <v>0.03701299023123386</v>
      </c>
      <c r="R635" s="24" t="n">
        <v>0.05247032357208505</v>
      </c>
      <c r="S635" s="24" t="n">
        <v>0.03218080650559289</v>
      </c>
      <c r="T635" s="24" t="n">
        <v>0.05172688115027301</v>
      </c>
      <c r="U635" s="24" t="n">
        <v>0.03022778579782523</v>
      </c>
      <c r="V635" s="24" t="n">
        <v>0.05452093365215314</v>
      </c>
      <c r="W635" s="24" t="n">
        <v>0.04542631816884665</v>
      </c>
      <c r="Y635" s="24" t="n">
        <v>0.02706585082051129</v>
      </c>
      <c r="Z635" s="24" t="n">
        <v>0.05803910940499864</v>
      </c>
      <c r="AA635" s="24" t="n">
        <v>0.03642867720791187</v>
      </c>
      <c r="AB635" s="24" t="n">
        <v>0.04032321253596453</v>
      </c>
      <c r="AD635" s="24" t="n">
        <v>0.04338193592849407</v>
      </c>
      <c r="AE635" s="24" t="n">
        <v>0.02561362321657354</v>
      </c>
      <c r="AF635" s="24" t="n">
        <v>0.0278452575676459</v>
      </c>
      <c r="AG635" s="24" t="n">
        <v>0.01738450779062784</v>
      </c>
      <c r="AH635" s="24" t="n">
        <v>0.03843709293114538</v>
      </c>
      <c r="AI635" s="24" t="n">
        <v>0.1494233874412192</v>
      </c>
      <c r="AJ635" s="24" t="n">
        <v>0.06231541719498991</v>
      </c>
      <c r="AL635" s="24" t="n">
        <v>0.02332963124618353</v>
      </c>
      <c r="AM635" s="24" t="n">
        <v>0.04198410398201038</v>
      </c>
      <c r="AN635" s="24" t="n">
        <v>0.02387578093489132</v>
      </c>
      <c r="AO635" s="24" t="n">
        <v>0.01389503340575326</v>
      </c>
      <c r="AP635" s="24" t="n">
        <v>0.04137727372108224</v>
      </c>
      <c r="AQ635" s="24" t="n">
        <v>0.06945155278324554</v>
      </c>
      <c r="AR635" s="24" t="n">
        <v>0.06408331490505677</v>
      </c>
      <c r="AS635" s="24" t="n">
        <v>0.08604352451743805</v>
      </c>
      <c r="AU635" s="24" t="n">
        <v>0.02502920209844476</v>
      </c>
      <c r="AV635" s="24" t="n">
        <v>0.04669115990392353</v>
      </c>
      <c r="AW635" s="24" t="n">
        <v>0.02490901083547831</v>
      </c>
      <c r="AX635" s="24" t="n">
        <v>0.08220630398432234</v>
      </c>
    </row>
    <row r="637">
      <c r="B637" s="20" t="inlineStr">
        <is>
          <t>How much do you think each of the following factors contribute to someone on probation reoffending?: Lack of ongoing education and training programmes</t>
        </is>
      </c>
    </row>
    <row r="638">
      <c r="B638" s="21" t="inlineStr">
        <is>
          <t>BASE: All Respondents</t>
        </is>
      </c>
    </row>
    <row r="639">
      <c r="B639" s="16" t="inlineStr">
        <is>
          <t>Unweighted</t>
        </is>
      </c>
      <c r="C639" s="22" t="n">
        <v>1999</v>
      </c>
      <c r="D639" s="22" t="n">
        <v>936</v>
      </c>
      <c r="E639" s="22" t="n">
        <v>1056</v>
      </c>
      <c r="G639" s="22" t="n">
        <v>282</v>
      </c>
      <c r="H639" s="22" t="n">
        <v>355</v>
      </c>
      <c r="I639" s="22" t="n">
        <v>333</v>
      </c>
      <c r="J639" s="22" t="n">
        <v>313</v>
      </c>
      <c r="K639" s="22" t="n">
        <v>283</v>
      </c>
      <c r="L639" s="22" t="n">
        <v>433</v>
      </c>
      <c r="N639" s="22" t="n">
        <v>103</v>
      </c>
      <c r="O639" s="22" t="n">
        <v>103</v>
      </c>
      <c r="P639" s="22" t="n">
        <v>259</v>
      </c>
      <c r="Q639" s="22" t="n">
        <v>192</v>
      </c>
      <c r="R639" s="22" t="n">
        <v>162</v>
      </c>
      <c r="S639" s="22" t="n">
        <v>220</v>
      </c>
      <c r="T639" s="22" t="n">
        <v>220</v>
      </c>
      <c r="U639" s="22" t="n">
        <v>302</v>
      </c>
      <c r="V639" s="22" t="n">
        <v>270</v>
      </c>
      <c r="W639" s="22" t="n">
        <v>168</v>
      </c>
      <c r="Y639" s="22" t="n">
        <v>568</v>
      </c>
      <c r="Z639" s="22" t="n">
        <v>481</v>
      </c>
      <c r="AA639" s="22" t="n">
        <v>459</v>
      </c>
      <c r="AB639" s="22" t="n">
        <v>474</v>
      </c>
      <c r="AD639" s="22" t="n">
        <v>355</v>
      </c>
      <c r="AE639" s="22" t="n">
        <v>640</v>
      </c>
      <c r="AF639" s="22" t="n">
        <v>155</v>
      </c>
      <c r="AG639" s="22" t="n">
        <v>118</v>
      </c>
      <c r="AH639" s="22" t="n">
        <v>274</v>
      </c>
      <c r="AI639" s="22" t="n">
        <v>42</v>
      </c>
      <c r="AJ639" s="22" t="n">
        <v>415</v>
      </c>
      <c r="AL639" s="22" t="n">
        <v>299</v>
      </c>
      <c r="AM639" s="22" t="n">
        <v>422</v>
      </c>
      <c r="AN639" s="22" t="n">
        <v>182</v>
      </c>
      <c r="AO639" s="22" t="n">
        <v>220</v>
      </c>
      <c r="AP639" s="22" t="n">
        <v>458</v>
      </c>
      <c r="AQ639" s="22" t="n">
        <v>159</v>
      </c>
      <c r="AR639" s="22" t="n">
        <v>174</v>
      </c>
      <c r="AS639" s="22" t="n">
        <v>85</v>
      </c>
      <c r="AU639" s="22" t="n">
        <v>423</v>
      </c>
      <c r="AV639" s="22" t="n">
        <v>543</v>
      </c>
      <c r="AW639" s="22" t="n">
        <v>701</v>
      </c>
      <c r="AX639" s="22" t="n">
        <v>332</v>
      </c>
    </row>
    <row r="640">
      <c r="B640" s="18" t="inlineStr">
        <is>
          <t>Weighted</t>
        </is>
      </c>
      <c r="C640" s="22" t="n">
        <v>1999</v>
      </c>
      <c r="D640" s="22" t="n">
        <v>987</v>
      </c>
      <c r="E640" s="22" t="n">
        <v>1009</v>
      </c>
      <c r="G640" s="22" t="n">
        <v>277</v>
      </c>
      <c r="H640" s="22" t="n">
        <v>341</v>
      </c>
      <c r="I640" s="22" t="n">
        <v>340</v>
      </c>
      <c r="J640" s="22" t="n">
        <v>341</v>
      </c>
      <c r="K640" s="22" t="n">
        <v>282</v>
      </c>
      <c r="L640" s="22" t="n">
        <v>420</v>
      </c>
      <c r="N640" s="22" t="n">
        <v>114</v>
      </c>
      <c r="O640" s="22" t="n">
        <v>91</v>
      </c>
      <c r="P640" s="22" t="n">
        <v>250</v>
      </c>
      <c r="Q640" s="22" t="n">
        <v>182</v>
      </c>
      <c r="R640" s="22" t="n">
        <v>159</v>
      </c>
      <c r="S640" s="22" t="n">
        <v>205</v>
      </c>
      <c r="T640" s="22" t="n">
        <v>205</v>
      </c>
      <c r="U640" s="22" t="n">
        <v>317</v>
      </c>
      <c r="V640" s="22" t="n">
        <v>295</v>
      </c>
      <c r="W640" s="22" t="n">
        <v>182</v>
      </c>
      <c r="Y640" s="22" t="n">
        <v>540</v>
      </c>
      <c r="Z640" s="22" t="n">
        <v>519</v>
      </c>
      <c r="AA640" s="22" t="n">
        <v>440</v>
      </c>
      <c r="AB640" s="22" t="n">
        <v>500</v>
      </c>
      <c r="AD640" s="22" t="n">
        <v>350</v>
      </c>
      <c r="AE640" s="22" t="n">
        <v>639</v>
      </c>
      <c r="AF640" s="22" t="n">
        <v>159</v>
      </c>
      <c r="AG640" s="22" t="n">
        <v>114</v>
      </c>
      <c r="AH640" s="22" t="n">
        <v>280</v>
      </c>
      <c r="AI640" s="22" t="n">
        <v>42</v>
      </c>
      <c r="AJ640" s="22" t="n">
        <v>416</v>
      </c>
      <c r="AL640" s="22" t="n">
        <v>296</v>
      </c>
      <c r="AM640" s="22" t="n">
        <v>417</v>
      </c>
      <c r="AN640" s="22" t="n">
        <v>184</v>
      </c>
      <c r="AO640" s="22" t="n">
        <v>215</v>
      </c>
      <c r="AP640" s="22" t="n">
        <v>465</v>
      </c>
      <c r="AQ640" s="22" t="n">
        <v>157</v>
      </c>
      <c r="AR640" s="22" t="n">
        <v>175</v>
      </c>
      <c r="AS640" s="22" t="n">
        <v>90</v>
      </c>
      <c r="AU640" s="22" t="n">
        <v>421</v>
      </c>
      <c r="AV640" s="22" t="n">
        <v>546</v>
      </c>
      <c r="AW640" s="22" t="n">
        <v>697</v>
      </c>
      <c r="AX640" s="22" t="n">
        <v>335</v>
      </c>
    </row>
    <row r="641">
      <c r="B641" s="23" t="inlineStr">
        <is>
          <t>Not at all</t>
        </is>
      </c>
      <c r="C641" s="24" t="n">
        <v>0.01925737056992568</v>
      </c>
      <c r="D641" s="24" t="n">
        <v>0.02627847020358668</v>
      </c>
      <c r="E641" s="24" t="n">
        <v>0.01244702402971038</v>
      </c>
      <c r="G641" s="24" t="n">
        <v>0.02543490045187559</v>
      </c>
      <c r="H641" s="24" t="n">
        <v>0.01925569932370698</v>
      </c>
      <c r="I641" s="24" t="n">
        <v>0.02837843666637066</v>
      </c>
      <c r="J641" s="24" t="n">
        <v>0.01218394135434044</v>
      </c>
      <c r="K641" s="24" t="n">
        <v>0.02173623249654518</v>
      </c>
      <c r="L641" s="24" t="n">
        <v>0.01187875759276676</v>
      </c>
      <c r="N641" s="24" t="n">
        <v>0.03771718872584867</v>
      </c>
      <c r="O641" s="24" t="n">
        <v>0.01798882002216872</v>
      </c>
      <c r="P641" s="24" t="n">
        <v>0.01177764692571399</v>
      </c>
      <c r="Q641" s="24" t="n">
        <v>0.01776334369285143</v>
      </c>
      <c r="R641" s="24" t="n">
        <v>0.02678955539126537</v>
      </c>
      <c r="S641" s="24" t="n">
        <v>0.01851787517256391</v>
      </c>
      <c r="T641" s="24" t="n">
        <v>0.01418726240250215</v>
      </c>
      <c r="U641" s="24" t="n">
        <v>0.0137208450078747</v>
      </c>
      <c r="V641" s="24" t="n">
        <v>0.02434545233324495</v>
      </c>
      <c r="W641" s="24" t="n">
        <v>0.02146423134757028</v>
      </c>
      <c r="Y641" s="24" t="n">
        <v>0.01764487888741433</v>
      </c>
      <c r="Z641" s="24" t="n">
        <v>0.01330174473729289</v>
      </c>
      <c r="AA641" s="24" t="n">
        <v>0.01397971041122552</v>
      </c>
      <c r="AB641" s="24" t="n">
        <v>0.03182514214096693</v>
      </c>
      <c r="AD641" s="24" t="n">
        <v>0.02067827862507278</v>
      </c>
      <c r="AE641" s="24" t="n">
        <v>0.009512527441407856</v>
      </c>
      <c r="AF641" s="24" t="n">
        <v>0.01783554922915115</v>
      </c>
      <c r="AG641" s="24" t="n">
        <v>0.007410769881476391</v>
      </c>
      <c r="AH641" s="24" t="n">
        <v>0.04762837345555008</v>
      </c>
      <c r="AI641" s="24" t="n">
        <v>0</v>
      </c>
      <c r="AJ641" s="24" t="n">
        <v>0.01970582825258776</v>
      </c>
      <c r="AL641" s="24" t="n">
        <v>0.01069793960802978</v>
      </c>
      <c r="AM641" s="24" t="n">
        <v>0.008854486684193384</v>
      </c>
      <c r="AN641" s="24" t="n">
        <v>0.01574508660395155</v>
      </c>
      <c r="AO641" s="24" t="n">
        <v>0.01473530931846931</v>
      </c>
      <c r="AP641" s="24" t="n">
        <v>0.03690557206525624</v>
      </c>
      <c r="AQ641" s="24" t="n">
        <v>0.005359806691125847</v>
      </c>
      <c r="AR641" s="24" t="n">
        <v>0.005429601256139561</v>
      </c>
      <c r="AS641" s="24" t="n">
        <v>0.07342555900856099</v>
      </c>
      <c r="AU641" s="24" t="n">
        <v>0.01404959501977546</v>
      </c>
      <c r="AV641" s="24" t="n">
        <v>0.03797032435965252</v>
      </c>
      <c r="AW641" s="24" t="n">
        <v>0.01290948523264867</v>
      </c>
      <c r="AX641" s="24" t="n">
        <v>0.008492260620432512</v>
      </c>
    </row>
    <row r="642">
      <c r="B642" s="23" t="inlineStr">
        <is>
          <t>Not very much</t>
        </is>
      </c>
      <c r="C642" s="24" t="n">
        <v>0.1210873626216882</v>
      </c>
      <c r="D642" s="24" t="n">
        <v>0.124406405940421</v>
      </c>
      <c r="E642" s="24" t="n">
        <v>0.1178021261979041</v>
      </c>
      <c r="G642" s="24" t="n">
        <v>0.1344914840506987</v>
      </c>
      <c r="H642" s="24" t="n">
        <v>0.1231822972348185</v>
      </c>
      <c r="I642" s="24" t="n">
        <v>0.1244049907489452</v>
      </c>
      <c r="J642" s="24" t="n">
        <v>0.1105339837621397</v>
      </c>
      <c r="K642" s="24" t="n">
        <v>0.1253324718041482</v>
      </c>
      <c r="L642" s="24" t="n">
        <v>0.113577336621159</v>
      </c>
      <c r="N642" s="24" t="n">
        <v>0.09104416342994667</v>
      </c>
      <c r="O642" s="24" t="n">
        <v>0.08891781186810614</v>
      </c>
      <c r="P642" s="24" t="n">
        <v>0.1272533650352009</v>
      </c>
      <c r="Q642" s="24" t="n">
        <v>0.1477773779703496</v>
      </c>
      <c r="R642" s="24" t="n">
        <v>0.1278876517239477</v>
      </c>
      <c r="S642" s="24" t="n">
        <v>0.1028517354558104</v>
      </c>
      <c r="T642" s="24" t="n">
        <v>0.1390945665285741</v>
      </c>
      <c r="U642" s="24" t="n">
        <v>0.1406487290322271</v>
      </c>
      <c r="V642" s="24" t="n">
        <v>0.1130208057464606</v>
      </c>
      <c r="W642" s="24" t="n">
        <v>0.09408561490376291</v>
      </c>
      <c r="Y642" s="24" t="n">
        <v>0.1291452843550771</v>
      </c>
      <c r="Z642" s="24" t="n">
        <v>0.1150397707681834</v>
      </c>
      <c r="AA642" s="24" t="n">
        <v>0.1253523594999192</v>
      </c>
      <c r="AB642" s="24" t="n">
        <v>0.1149090102407227</v>
      </c>
      <c r="AD642" s="24" t="n">
        <v>0.1432562431395195</v>
      </c>
      <c r="AE642" s="24" t="n">
        <v>0.1148718978256606</v>
      </c>
      <c r="AF642" s="24" t="n">
        <v>0.07605264357005088</v>
      </c>
      <c r="AG642" s="24" t="n">
        <v>0.1272416258047927</v>
      </c>
      <c r="AH642" s="24" t="n">
        <v>0.130351426904585</v>
      </c>
      <c r="AI642" s="24" t="n">
        <v>0.06989417853425958</v>
      </c>
      <c r="AJ642" s="24" t="n">
        <v>0.1264871709070777</v>
      </c>
      <c r="AL642" s="24" t="n">
        <v>0.1341722447387641</v>
      </c>
      <c r="AM642" s="24" t="n">
        <v>0.1088210329447754</v>
      </c>
      <c r="AN642" s="24" t="n">
        <v>0.09203220308456254</v>
      </c>
      <c r="AO642" s="24" t="n">
        <v>0.1309078055766942</v>
      </c>
      <c r="AP642" s="24" t="n">
        <v>0.1332486496493906</v>
      </c>
      <c r="AQ642" s="24" t="n">
        <v>0.1509191402440224</v>
      </c>
      <c r="AR642" s="24" t="n">
        <v>0.09878633803661094</v>
      </c>
      <c r="AS642" s="24" t="n">
        <v>0.09938954897663019</v>
      </c>
      <c r="AU642" s="24" t="n">
        <v>0.112625835678708</v>
      </c>
      <c r="AV642" s="24" t="n">
        <v>0.1446089388495305</v>
      </c>
      <c r="AW642" s="24" t="n">
        <v>0.09141871950753541</v>
      </c>
      <c r="AX642" s="24" t="n">
        <v>0.1550858484395209</v>
      </c>
    </row>
    <row r="643">
      <c r="B643" s="23" t="inlineStr">
        <is>
          <t>Quite a lot</t>
        </is>
      </c>
      <c r="C643" s="24" t="n">
        <v>0.4747429956553027</v>
      </c>
      <c r="D643" s="24" t="n">
        <v>0.4806492757575925</v>
      </c>
      <c r="E643" s="24" t="n">
        <v>0.4695205500197587</v>
      </c>
      <c r="G643" s="24" t="n">
        <v>0.3860568068070507</v>
      </c>
      <c r="H643" s="24" t="n">
        <v>0.4174755117018177</v>
      </c>
      <c r="I643" s="24" t="n">
        <v>0.4567863680010158</v>
      </c>
      <c r="J643" s="24" t="n">
        <v>0.4859994931083664</v>
      </c>
      <c r="K643" s="24" t="n">
        <v>0.5115042459025179</v>
      </c>
      <c r="L643" s="24" t="n">
        <v>0.5604621761607308</v>
      </c>
      <c r="N643" s="24" t="n">
        <v>0.5000710339536006</v>
      </c>
      <c r="O643" s="24" t="n">
        <v>0.4618623504951475</v>
      </c>
      <c r="P643" s="24" t="n">
        <v>0.4856740483597849</v>
      </c>
      <c r="Q643" s="24" t="n">
        <v>0.5266610842520404</v>
      </c>
      <c r="R643" s="24" t="n">
        <v>0.4578269310640338</v>
      </c>
      <c r="S643" s="24" t="n">
        <v>0.520532834804338</v>
      </c>
      <c r="T643" s="24" t="n">
        <v>0.4442202318945357</v>
      </c>
      <c r="U643" s="24" t="n">
        <v>0.3931799844682106</v>
      </c>
      <c r="V643" s="24" t="n">
        <v>0.4789164395299774</v>
      </c>
      <c r="W643" s="24" t="n">
        <v>0.5314747244020583</v>
      </c>
      <c r="Y643" s="24" t="n">
        <v>0.4862940107086783</v>
      </c>
      <c r="Z643" s="24" t="n">
        <v>0.4953097865473188</v>
      </c>
      <c r="AA643" s="24" t="n">
        <v>0.4594802880633723</v>
      </c>
      <c r="AB643" s="24" t="n">
        <v>0.454350753132643</v>
      </c>
      <c r="AD643" s="24" t="n">
        <v>0.5179005538482994</v>
      </c>
      <c r="AE643" s="24" t="n">
        <v>0.483014416149113</v>
      </c>
      <c r="AF643" s="24" t="n">
        <v>0.502772310864239</v>
      </c>
      <c r="AG643" s="24" t="n">
        <v>0.3640969919687298</v>
      </c>
      <c r="AH643" s="24" t="n">
        <v>0.48401358900015</v>
      </c>
      <c r="AI643" s="24" t="n">
        <v>0.466065070568368</v>
      </c>
      <c r="AJ643" s="24" t="n">
        <v>0.4400551116188551</v>
      </c>
      <c r="AL643" s="24" t="n">
        <v>0.4930708005465912</v>
      </c>
      <c r="AM643" s="24" t="n">
        <v>0.475387288587914</v>
      </c>
      <c r="AN643" s="24" t="n">
        <v>0.5119832011608965</v>
      </c>
      <c r="AO643" s="24" t="n">
        <v>0.4624942238270019</v>
      </c>
      <c r="AP643" s="24" t="n">
        <v>0.4767413824560274</v>
      </c>
      <c r="AQ643" s="24" t="n">
        <v>0.4526907676782774</v>
      </c>
      <c r="AR643" s="24" t="n">
        <v>0.4569340797009428</v>
      </c>
      <c r="AS643" s="24" t="n">
        <v>0.42760887724076</v>
      </c>
      <c r="AU643" s="24" t="n">
        <v>0.4561637965837346</v>
      </c>
      <c r="AV643" s="24" t="n">
        <v>0.5084802198012268</v>
      </c>
      <c r="AW643" s="24" t="n">
        <v>0.454794388560183</v>
      </c>
      <c r="AX643" s="24" t="n">
        <v>0.4845886206243093</v>
      </c>
    </row>
    <row r="644">
      <c r="B644" s="23" t="inlineStr">
        <is>
          <t>A great deal</t>
        </is>
      </c>
      <c r="C644" s="24" t="n">
        <v>0.3201846137730998</v>
      </c>
      <c r="D644" s="24" t="n">
        <v>0.3139131002639706</v>
      </c>
      <c r="E644" s="24" t="n">
        <v>0.3259494838899459</v>
      </c>
      <c r="G644" s="24" t="n">
        <v>0.3678281524389951</v>
      </c>
      <c r="H644" s="24" t="n">
        <v>0.3963725261488265</v>
      </c>
      <c r="I644" s="24" t="n">
        <v>0.3344892649046457</v>
      </c>
      <c r="J644" s="24" t="n">
        <v>0.3324747715760443</v>
      </c>
      <c r="K644" s="24" t="n">
        <v>0.2653063209946328</v>
      </c>
      <c r="L644" s="24" t="n">
        <v>0.2421585668998251</v>
      </c>
      <c r="N644" s="24" t="n">
        <v>0.2792978685296498</v>
      </c>
      <c r="O644" s="24" t="n">
        <v>0.3603367430201133</v>
      </c>
      <c r="P644" s="24" t="n">
        <v>0.3380427583615946</v>
      </c>
      <c r="Q644" s="24" t="n">
        <v>0.2239234559399033</v>
      </c>
      <c r="R644" s="24" t="n">
        <v>0.3165894317327736</v>
      </c>
      <c r="S644" s="24" t="n">
        <v>0.2883783065108227</v>
      </c>
      <c r="T644" s="24" t="n">
        <v>0.3202752128471003</v>
      </c>
      <c r="U644" s="24" t="n">
        <v>0.4000698989822964</v>
      </c>
      <c r="V644" s="24" t="n">
        <v>0.320022731644461</v>
      </c>
      <c r="W644" s="24" t="n">
        <v>0.2971580627523835</v>
      </c>
      <c r="Y644" s="24" t="n">
        <v>0.3250713161549854</v>
      </c>
      <c r="Z644" s="24" t="n">
        <v>0.2867362464066509</v>
      </c>
      <c r="AA644" s="24" t="n">
        <v>0.3341219575353367</v>
      </c>
      <c r="AB644" s="24" t="n">
        <v>0.3373615180162692</v>
      </c>
      <c r="AD644" s="24" t="n">
        <v>0.2634175163999868</v>
      </c>
      <c r="AE644" s="24" t="n">
        <v>0.3496112017806416</v>
      </c>
      <c r="AF644" s="24" t="n">
        <v>0.3652969590362067</v>
      </c>
      <c r="AG644" s="24" t="n">
        <v>0.4482771339236598</v>
      </c>
      <c r="AH644" s="24" t="n">
        <v>0.2859196254983654</v>
      </c>
      <c r="AI644" s="24" t="n">
        <v>0.2295710875633255</v>
      </c>
      <c r="AJ644" s="24" t="n">
        <v>0.3026411991632895</v>
      </c>
      <c r="AL644" s="24" t="n">
        <v>0.3224687226927558</v>
      </c>
      <c r="AM644" s="24" t="n">
        <v>0.3576312770786844</v>
      </c>
      <c r="AN644" s="24" t="n">
        <v>0.3255697424433626</v>
      </c>
      <c r="AO644" s="24" t="n">
        <v>0.3689946098769029</v>
      </c>
      <c r="AP644" s="24" t="n">
        <v>0.2952522792290174</v>
      </c>
      <c r="AQ644" s="24" t="n">
        <v>0.2606099057426371</v>
      </c>
      <c r="AR644" s="24" t="n">
        <v>0.3082103677187321</v>
      </c>
      <c r="AS644" s="24" t="n">
        <v>0.2680007967472752</v>
      </c>
      <c r="AU644" s="24" t="n">
        <v>0.3616329239052042</v>
      </c>
      <c r="AV644" s="24" t="n">
        <v>0.2181328693790281</v>
      </c>
      <c r="AW644" s="24" t="n">
        <v>0.4113560767329868</v>
      </c>
      <c r="AX644" s="24" t="n">
        <v>0.2448314700766545</v>
      </c>
    </row>
    <row r="645">
      <c r="B645" s="23" t="inlineStr">
        <is>
          <t>Don’t know</t>
        </is>
      </c>
      <c r="C645" s="24" t="n">
        <v>0.06472765737998355</v>
      </c>
      <c r="D645" s="24" t="n">
        <v>0.0547527478344293</v>
      </c>
      <c r="E645" s="24" t="n">
        <v>0.07428081586268098</v>
      </c>
      <c r="G645" s="24" t="n">
        <v>0.08618865625137995</v>
      </c>
      <c r="H645" s="24" t="n">
        <v>0.04371396559083039</v>
      </c>
      <c r="I645" s="24" t="n">
        <v>0.05594093967902254</v>
      </c>
      <c r="J645" s="24" t="n">
        <v>0.05880781019910925</v>
      </c>
      <c r="K645" s="24" t="n">
        <v>0.07612072880215574</v>
      </c>
      <c r="L645" s="24" t="n">
        <v>0.07192316272551827</v>
      </c>
      <c r="N645" s="24" t="n">
        <v>0.09186974536095385</v>
      </c>
      <c r="O645" s="24" t="n">
        <v>0.07089427459446453</v>
      </c>
      <c r="P645" s="24" t="n">
        <v>0.03725218131770548</v>
      </c>
      <c r="Q645" s="24" t="n">
        <v>0.08387473814485519</v>
      </c>
      <c r="R645" s="24" t="n">
        <v>0.07090643008797969</v>
      </c>
      <c r="S645" s="24" t="n">
        <v>0.06971924805646511</v>
      </c>
      <c r="T645" s="24" t="n">
        <v>0.08222272632728773</v>
      </c>
      <c r="U645" s="24" t="n">
        <v>0.0523805425093911</v>
      </c>
      <c r="V645" s="24" t="n">
        <v>0.06369457074585623</v>
      </c>
      <c r="W645" s="24" t="n">
        <v>0.05581736659422505</v>
      </c>
      <c r="Y645" s="24" t="n">
        <v>0.04184450989384482</v>
      </c>
      <c r="Z645" s="24" t="n">
        <v>0.08961245154055393</v>
      </c>
      <c r="AA645" s="24" t="n">
        <v>0.06706568449014613</v>
      </c>
      <c r="AB645" s="24" t="n">
        <v>0.06155357646939823</v>
      </c>
      <c r="AD645" s="24" t="n">
        <v>0.05474740798712157</v>
      </c>
      <c r="AE645" s="24" t="n">
        <v>0.04298995680317697</v>
      </c>
      <c r="AF645" s="24" t="n">
        <v>0.03804253730035234</v>
      </c>
      <c r="AG645" s="24" t="n">
        <v>0.05297347842134117</v>
      </c>
      <c r="AH645" s="24" t="n">
        <v>0.05208698514134931</v>
      </c>
      <c r="AI645" s="24" t="n">
        <v>0.234469663334047</v>
      </c>
      <c r="AJ645" s="24" t="n">
        <v>0.1111106900581902</v>
      </c>
      <c r="AL645" s="24" t="n">
        <v>0.03959029241385891</v>
      </c>
      <c r="AM645" s="24" t="n">
        <v>0.0493059147044329</v>
      </c>
      <c r="AN645" s="24" t="n">
        <v>0.05466976670722702</v>
      </c>
      <c r="AO645" s="24" t="n">
        <v>0.02286805140093165</v>
      </c>
      <c r="AP645" s="24" t="n">
        <v>0.05785211660030845</v>
      </c>
      <c r="AQ645" s="24" t="n">
        <v>0.130420379643937</v>
      </c>
      <c r="AR645" s="24" t="n">
        <v>0.1306396132875748</v>
      </c>
      <c r="AS645" s="24" t="n">
        <v>0.1315752180267735</v>
      </c>
      <c r="AU645" s="24" t="n">
        <v>0.05552784881257778</v>
      </c>
      <c r="AV645" s="24" t="n">
        <v>0.09080764761056186</v>
      </c>
      <c r="AW645" s="24" t="n">
        <v>0.02952132996664619</v>
      </c>
      <c r="AX645" s="24" t="n">
        <v>0.1070018002390828</v>
      </c>
    </row>
    <row r="647">
      <c r="B647" s="20" t="inlineStr">
        <is>
          <t>How much do you think each of the following factors contribute to someone on probation reoffending?: Lack of drug/substance addiction support</t>
        </is>
      </c>
    </row>
    <row r="648">
      <c r="B648" s="21" t="inlineStr">
        <is>
          <t>BASE: All Respondents</t>
        </is>
      </c>
    </row>
    <row r="649">
      <c r="B649" s="16" t="inlineStr">
        <is>
          <t>Unweighted</t>
        </is>
      </c>
      <c r="C649" s="22" t="n">
        <v>1999</v>
      </c>
      <c r="D649" s="22" t="n">
        <v>936</v>
      </c>
      <c r="E649" s="22" t="n">
        <v>1056</v>
      </c>
      <c r="G649" s="22" t="n">
        <v>282</v>
      </c>
      <c r="H649" s="22" t="n">
        <v>355</v>
      </c>
      <c r="I649" s="22" t="n">
        <v>333</v>
      </c>
      <c r="J649" s="22" t="n">
        <v>313</v>
      </c>
      <c r="K649" s="22" t="n">
        <v>283</v>
      </c>
      <c r="L649" s="22" t="n">
        <v>433</v>
      </c>
      <c r="N649" s="22" t="n">
        <v>103</v>
      </c>
      <c r="O649" s="22" t="n">
        <v>103</v>
      </c>
      <c r="P649" s="22" t="n">
        <v>259</v>
      </c>
      <c r="Q649" s="22" t="n">
        <v>192</v>
      </c>
      <c r="R649" s="22" t="n">
        <v>162</v>
      </c>
      <c r="S649" s="22" t="n">
        <v>220</v>
      </c>
      <c r="T649" s="22" t="n">
        <v>220</v>
      </c>
      <c r="U649" s="22" t="n">
        <v>302</v>
      </c>
      <c r="V649" s="22" t="n">
        <v>270</v>
      </c>
      <c r="W649" s="22" t="n">
        <v>168</v>
      </c>
      <c r="Y649" s="22" t="n">
        <v>568</v>
      </c>
      <c r="Z649" s="22" t="n">
        <v>481</v>
      </c>
      <c r="AA649" s="22" t="n">
        <v>459</v>
      </c>
      <c r="AB649" s="22" t="n">
        <v>474</v>
      </c>
      <c r="AD649" s="22" t="n">
        <v>355</v>
      </c>
      <c r="AE649" s="22" t="n">
        <v>640</v>
      </c>
      <c r="AF649" s="22" t="n">
        <v>155</v>
      </c>
      <c r="AG649" s="22" t="n">
        <v>118</v>
      </c>
      <c r="AH649" s="22" t="n">
        <v>274</v>
      </c>
      <c r="AI649" s="22" t="n">
        <v>42</v>
      </c>
      <c r="AJ649" s="22" t="n">
        <v>415</v>
      </c>
      <c r="AL649" s="22" t="n">
        <v>299</v>
      </c>
      <c r="AM649" s="22" t="n">
        <v>422</v>
      </c>
      <c r="AN649" s="22" t="n">
        <v>182</v>
      </c>
      <c r="AO649" s="22" t="n">
        <v>220</v>
      </c>
      <c r="AP649" s="22" t="n">
        <v>458</v>
      </c>
      <c r="AQ649" s="22" t="n">
        <v>159</v>
      </c>
      <c r="AR649" s="22" t="n">
        <v>174</v>
      </c>
      <c r="AS649" s="22" t="n">
        <v>85</v>
      </c>
      <c r="AU649" s="22" t="n">
        <v>423</v>
      </c>
      <c r="AV649" s="22" t="n">
        <v>543</v>
      </c>
      <c r="AW649" s="22" t="n">
        <v>701</v>
      </c>
      <c r="AX649" s="22" t="n">
        <v>332</v>
      </c>
    </row>
    <row r="650">
      <c r="B650" s="18" t="inlineStr">
        <is>
          <t>Weighted</t>
        </is>
      </c>
      <c r="C650" s="22" t="n">
        <v>1999</v>
      </c>
      <c r="D650" s="22" t="n">
        <v>987</v>
      </c>
      <c r="E650" s="22" t="n">
        <v>1009</v>
      </c>
      <c r="G650" s="22" t="n">
        <v>277</v>
      </c>
      <c r="H650" s="22" t="n">
        <v>341</v>
      </c>
      <c r="I650" s="22" t="n">
        <v>340</v>
      </c>
      <c r="J650" s="22" t="n">
        <v>341</v>
      </c>
      <c r="K650" s="22" t="n">
        <v>282</v>
      </c>
      <c r="L650" s="22" t="n">
        <v>420</v>
      </c>
      <c r="N650" s="22" t="n">
        <v>114</v>
      </c>
      <c r="O650" s="22" t="n">
        <v>91</v>
      </c>
      <c r="P650" s="22" t="n">
        <v>250</v>
      </c>
      <c r="Q650" s="22" t="n">
        <v>182</v>
      </c>
      <c r="R650" s="22" t="n">
        <v>159</v>
      </c>
      <c r="S650" s="22" t="n">
        <v>205</v>
      </c>
      <c r="T650" s="22" t="n">
        <v>205</v>
      </c>
      <c r="U650" s="22" t="n">
        <v>317</v>
      </c>
      <c r="V650" s="22" t="n">
        <v>295</v>
      </c>
      <c r="W650" s="22" t="n">
        <v>182</v>
      </c>
      <c r="Y650" s="22" t="n">
        <v>540</v>
      </c>
      <c r="Z650" s="22" t="n">
        <v>519</v>
      </c>
      <c r="AA650" s="22" t="n">
        <v>440</v>
      </c>
      <c r="AB650" s="22" t="n">
        <v>500</v>
      </c>
      <c r="AD650" s="22" t="n">
        <v>350</v>
      </c>
      <c r="AE650" s="22" t="n">
        <v>639</v>
      </c>
      <c r="AF650" s="22" t="n">
        <v>159</v>
      </c>
      <c r="AG650" s="22" t="n">
        <v>114</v>
      </c>
      <c r="AH650" s="22" t="n">
        <v>280</v>
      </c>
      <c r="AI650" s="22" t="n">
        <v>42</v>
      </c>
      <c r="AJ650" s="22" t="n">
        <v>416</v>
      </c>
      <c r="AL650" s="22" t="n">
        <v>296</v>
      </c>
      <c r="AM650" s="22" t="n">
        <v>417</v>
      </c>
      <c r="AN650" s="22" t="n">
        <v>184</v>
      </c>
      <c r="AO650" s="22" t="n">
        <v>215</v>
      </c>
      <c r="AP650" s="22" t="n">
        <v>465</v>
      </c>
      <c r="AQ650" s="22" t="n">
        <v>157</v>
      </c>
      <c r="AR650" s="22" t="n">
        <v>175</v>
      </c>
      <c r="AS650" s="22" t="n">
        <v>90</v>
      </c>
      <c r="AU650" s="22" t="n">
        <v>421</v>
      </c>
      <c r="AV650" s="22" t="n">
        <v>546</v>
      </c>
      <c r="AW650" s="22" t="n">
        <v>697</v>
      </c>
      <c r="AX650" s="22" t="n">
        <v>335</v>
      </c>
    </row>
    <row r="651">
      <c r="B651" s="23" t="inlineStr">
        <is>
          <t>Not at all</t>
        </is>
      </c>
      <c r="C651" s="24" t="n">
        <v>0.01850971752442731</v>
      </c>
      <c r="D651" s="24" t="n">
        <v>0.02447071549970373</v>
      </c>
      <c r="E651" s="24" t="n">
        <v>0.01273413647497754</v>
      </c>
      <c r="G651" s="24" t="n">
        <v>0.0398255348354952</v>
      </c>
      <c r="H651" s="24" t="n">
        <v>0.02408692172126192</v>
      </c>
      <c r="I651" s="24" t="n">
        <v>0.01360357514096162</v>
      </c>
      <c r="J651" s="24" t="n">
        <v>0.02181577850270009</v>
      </c>
      <c r="K651" s="24" t="n">
        <v>0.006524502715441441</v>
      </c>
      <c r="L651" s="24" t="n">
        <v>0.009261195711710796</v>
      </c>
      <c r="N651" s="24" t="n">
        <v>0.03551952266809959</v>
      </c>
      <c r="O651" s="24" t="n">
        <v>0</v>
      </c>
      <c r="P651" s="24" t="n">
        <v>0.0215889310859862</v>
      </c>
      <c r="Q651" s="24" t="n">
        <v>0.0168335559666574</v>
      </c>
      <c r="R651" s="24" t="n">
        <v>0.02717697151378392</v>
      </c>
      <c r="S651" s="24" t="n">
        <v>0.01931595964087066</v>
      </c>
      <c r="T651" s="24" t="n">
        <v>0.02284009548055461</v>
      </c>
      <c r="U651" s="24" t="n">
        <v>0.022895834782198</v>
      </c>
      <c r="V651" s="24" t="n">
        <v>0.007663133850676376</v>
      </c>
      <c r="W651" s="24" t="n">
        <v>0.01119055092660609</v>
      </c>
      <c r="Y651" s="24" t="n">
        <v>0.01653467013574047</v>
      </c>
      <c r="Z651" s="24" t="n">
        <v>0.01414581654799082</v>
      </c>
      <c r="AA651" s="24" t="n">
        <v>0.019751940428203</v>
      </c>
      <c r="AB651" s="24" t="n">
        <v>0.02407934176242758</v>
      </c>
      <c r="AD651" s="24" t="n">
        <v>0.02034940600688447</v>
      </c>
      <c r="AE651" s="24" t="n">
        <v>0.01816641421662283</v>
      </c>
      <c r="AF651" s="24" t="n">
        <v>0.005909714331309763</v>
      </c>
      <c r="AG651" s="24" t="n">
        <v>0.007410769881476391</v>
      </c>
      <c r="AH651" s="24" t="n">
        <v>0.02629496564505092</v>
      </c>
      <c r="AI651" s="24" t="n">
        <v>0.02728768377354839</v>
      </c>
      <c r="AJ651" s="24" t="n">
        <v>0.01921253801539891</v>
      </c>
      <c r="AL651" s="24" t="n">
        <v>0.01442118955629405</v>
      </c>
      <c r="AM651" s="24" t="n">
        <v>0.01938796249284361</v>
      </c>
      <c r="AN651" s="24" t="n">
        <v>0.01067766834581706</v>
      </c>
      <c r="AO651" s="24" t="n">
        <v>0.01440074239332536</v>
      </c>
      <c r="AP651" s="24" t="n">
        <v>0.01839136071749382</v>
      </c>
      <c r="AQ651" s="24" t="n">
        <v>0.03466952916917106</v>
      </c>
      <c r="AR651" s="24" t="n">
        <v>0.005429601256139561</v>
      </c>
      <c r="AS651" s="24" t="n">
        <v>0.05144146085896496</v>
      </c>
      <c r="AU651" s="24" t="n">
        <v>0.0169154494865544</v>
      </c>
      <c r="AV651" s="24" t="n">
        <v>0.01527883797098438</v>
      </c>
      <c r="AW651" s="24" t="n">
        <v>0.02228358009535876</v>
      </c>
      <c r="AX651" s="24" t="n">
        <v>0.01793492670163919</v>
      </c>
    </row>
    <row r="652">
      <c r="B652" s="23" t="inlineStr">
        <is>
          <t>Not very much</t>
        </is>
      </c>
      <c r="C652" s="24" t="n">
        <v>0.08476744434508354</v>
      </c>
      <c r="D652" s="24" t="n">
        <v>0.1081476529503054</v>
      </c>
      <c r="E652" s="24" t="n">
        <v>0.06215101213784804</v>
      </c>
      <c r="G652" s="24" t="n">
        <v>0.09429399168296297</v>
      </c>
      <c r="H652" s="24" t="n">
        <v>0.09253191886033969</v>
      </c>
      <c r="I652" s="24" t="n">
        <v>0.1087039091116241</v>
      </c>
      <c r="J652" s="24" t="n">
        <v>0.08507796207041962</v>
      </c>
      <c r="K652" s="24" t="n">
        <v>0.07814761006056145</v>
      </c>
      <c r="L652" s="24" t="n">
        <v>0.05699337885377593</v>
      </c>
      <c r="N652" s="24" t="n">
        <v>0.05504406901783542</v>
      </c>
      <c r="O652" s="24" t="n">
        <v>0.08693314785461505</v>
      </c>
      <c r="P652" s="24" t="n">
        <v>0.06107024152854549</v>
      </c>
      <c r="Q652" s="24" t="n">
        <v>0.09040042900515069</v>
      </c>
      <c r="R652" s="24" t="n">
        <v>0.1007709443242144</v>
      </c>
      <c r="S652" s="24" t="n">
        <v>0.1012235714930027</v>
      </c>
      <c r="T652" s="24" t="n">
        <v>0.08118508733517679</v>
      </c>
      <c r="U652" s="24" t="n">
        <v>0.1132507026919665</v>
      </c>
      <c r="V652" s="24" t="n">
        <v>0.06574855518854512</v>
      </c>
      <c r="W652" s="24" t="n">
        <v>0.08196433093864569</v>
      </c>
      <c r="Y652" s="24" t="n">
        <v>0.07927695441400676</v>
      </c>
      <c r="Z652" s="24" t="n">
        <v>0.08425082394825723</v>
      </c>
      <c r="AA652" s="24" t="n">
        <v>0.08476046441226269</v>
      </c>
      <c r="AB652" s="24" t="n">
        <v>0.09123956778343457</v>
      </c>
      <c r="AD652" s="24" t="n">
        <v>0.07012629763883192</v>
      </c>
      <c r="AE652" s="24" t="n">
        <v>0.09062863779315139</v>
      </c>
      <c r="AF652" s="24" t="n">
        <v>0.09114390116466696</v>
      </c>
      <c r="AG652" s="24" t="n">
        <v>0.06816315876858017</v>
      </c>
      <c r="AH652" s="24" t="n">
        <v>0.08286507101461302</v>
      </c>
      <c r="AI652" s="24" t="n">
        <v>0.09819856148411148</v>
      </c>
      <c r="AJ652" s="24" t="n">
        <v>0.09011295497564667</v>
      </c>
      <c r="AL652" s="24" t="n">
        <v>0.08976513103205122</v>
      </c>
      <c r="AM652" s="24" t="n">
        <v>0.1046373078854621</v>
      </c>
      <c r="AN652" s="24" t="n">
        <v>0.0903724375921508</v>
      </c>
      <c r="AO652" s="24" t="n">
        <v>0.07334025750399437</v>
      </c>
      <c r="AP652" s="24" t="n">
        <v>0.08756618806826974</v>
      </c>
      <c r="AQ652" s="24" t="n">
        <v>0.07372409997766441</v>
      </c>
      <c r="AR652" s="24" t="n">
        <v>0.05584533188926107</v>
      </c>
      <c r="AS652" s="24" t="n">
        <v>0.05327572111992968</v>
      </c>
      <c r="AU652" s="24" t="n">
        <v>0.05628729178859294</v>
      </c>
      <c r="AV652" s="24" t="n">
        <v>0.08713908916476377</v>
      </c>
      <c r="AW652" s="24" t="n">
        <v>0.05912928072528811</v>
      </c>
      <c r="AX652" s="24" t="n">
        <v>0.1700666087842334</v>
      </c>
    </row>
    <row r="653">
      <c r="B653" s="23" t="inlineStr">
        <is>
          <t>Quite a lot</t>
        </is>
      </c>
      <c r="C653" s="24" t="n">
        <v>0.3684709485927644</v>
      </c>
      <c r="D653" s="24" t="n">
        <v>0.3640867486772818</v>
      </c>
      <c r="E653" s="24" t="n">
        <v>0.373011691733787</v>
      </c>
      <c r="G653" s="24" t="n">
        <v>0.3259531286646956</v>
      </c>
      <c r="H653" s="24" t="n">
        <v>0.354610604365732</v>
      </c>
      <c r="I653" s="24" t="n">
        <v>0.3786175139149345</v>
      </c>
      <c r="J653" s="24" t="n">
        <v>0.3181367604543788</v>
      </c>
      <c r="K653" s="24" t="n">
        <v>0.3924558669986322</v>
      </c>
      <c r="L653" s="24" t="n">
        <v>0.42429510551968</v>
      </c>
      <c r="N653" s="24" t="n">
        <v>0.4164860876337868</v>
      </c>
      <c r="O653" s="24" t="n">
        <v>0.3726388546813383</v>
      </c>
      <c r="P653" s="24" t="n">
        <v>0.3898403470785366</v>
      </c>
      <c r="Q653" s="24" t="n">
        <v>0.4035644469147431</v>
      </c>
      <c r="R653" s="24" t="n">
        <v>0.3527041813750398</v>
      </c>
      <c r="S653" s="24" t="n">
        <v>0.4002647665053097</v>
      </c>
      <c r="T653" s="24" t="n">
        <v>0.3476110429362559</v>
      </c>
      <c r="U653" s="24" t="n">
        <v>0.3377312456619459</v>
      </c>
      <c r="V653" s="24" t="n">
        <v>0.3570490604153639</v>
      </c>
      <c r="W653" s="24" t="n">
        <v>0.3455592936287328</v>
      </c>
      <c r="Y653" s="24" t="n">
        <v>0.391064329411537</v>
      </c>
      <c r="Z653" s="24" t="n">
        <v>0.3897955110493984</v>
      </c>
      <c r="AA653" s="24" t="n">
        <v>0.3469246019893221</v>
      </c>
      <c r="AB653" s="24" t="n">
        <v>0.3408959864895332</v>
      </c>
      <c r="AD653" s="24" t="n">
        <v>0.4246921518308526</v>
      </c>
      <c r="AE653" s="24" t="n">
        <v>0.3457962537426191</v>
      </c>
      <c r="AF653" s="24" t="n">
        <v>0.3318873984651871</v>
      </c>
      <c r="AG653" s="24" t="n">
        <v>0.4134238341686775</v>
      </c>
      <c r="AH653" s="24" t="n">
        <v>0.3939817195493779</v>
      </c>
      <c r="AI653" s="24" t="n">
        <v>0.4067340319033112</v>
      </c>
      <c r="AJ653" s="24" t="n">
        <v>0.3365571613364199</v>
      </c>
      <c r="AL653" s="24" t="n">
        <v>0.4302077826083</v>
      </c>
      <c r="AM653" s="24" t="n">
        <v>0.3250529838102225</v>
      </c>
      <c r="AN653" s="24" t="n">
        <v>0.3120405252729325</v>
      </c>
      <c r="AO653" s="24" t="n">
        <v>0.393929457795121</v>
      </c>
      <c r="AP653" s="24" t="n">
        <v>0.3866797977717946</v>
      </c>
      <c r="AQ653" s="24" t="n">
        <v>0.3541683013527263</v>
      </c>
      <c r="AR653" s="24" t="n">
        <v>0.3550365464205564</v>
      </c>
      <c r="AS653" s="24" t="n">
        <v>0.3782750170898236</v>
      </c>
      <c r="AU653" s="24" t="n">
        <v>0.3857428259149108</v>
      </c>
      <c r="AV653" s="24" t="n">
        <v>0.3808323506849968</v>
      </c>
      <c r="AW653" s="24" t="n">
        <v>0.3313976221860157</v>
      </c>
      <c r="AX653" s="24" t="n">
        <v>0.4036987037326447</v>
      </c>
    </row>
    <row r="654">
      <c r="B654" s="23" t="inlineStr">
        <is>
          <t>A great deal</t>
        </is>
      </c>
      <c r="C654" s="24" t="n">
        <v>0.4690188729214314</v>
      </c>
      <c r="D654" s="24" t="n">
        <v>0.446242807472089</v>
      </c>
      <c r="E654" s="24" t="n">
        <v>0.4913777283404925</v>
      </c>
      <c r="G654" s="24" t="n">
        <v>0.4502821520874184</v>
      </c>
      <c r="H654" s="24" t="n">
        <v>0.4809054002958072</v>
      </c>
      <c r="I654" s="24" t="n">
        <v>0.4474285682348824</v>
      </c>
      <c r="J654" s="24" t="n">
        <v>0.5148948564723411</v>
      </c>
      <c r="K654" s="24" t="n">
        <v>0.4666118614934906</v>
      </c>
      <c r="L654" s="24" t="n">
        <v>0.4535742145318383</v>
      </c>
      <c r="N654" s="24" t="n">
        <v>0.4373840240473471</v>
      </c>
      <c r="O654" s="24" t="n">
        <v>0.4929828040415397</v>
      </c>
      <c r="P654" s="24" t="n">
        <v>0.4673325250614542</v>
      </c>
      <c r="Q654" s="24" t="n">
        <v>0.4163088722757379</v>
      </c>
      <c r="R654" s="24" t="n">
        <v>0.4407253557998707</v>
      </c>
      <c r="S654" s="24" t="n">
        <v>0.4197702728488622</v>
      </c>
      <c r="T654" s="24" t="n">
        <v>0.4766620850403334</v>
      </c>
      <c r="U654" s="24" t="n">
        <v>0.488639284866718</v>
      </c>
      <c r="V654" s="24" t="n">
        <v>0.5078506589011159</v>
      </c>
      <c r="W654" s="24" t="n">
        <v>0.5060855816518206</v>
      </c>
      <c r="Y654" s="24" t="n">
        <v>0.467523136743057</v>
      </c>
      <c r="Z654" s="24" t="n">
        <v>0.4337038287845398</v>
      </c>
      <c r="AA654" s="24" t="n">
        <v>0.5004197379998226</v>
      </c>
      <c r="AB654" s="24" t="n">
        <v>0.479658522539185</v>
      </c>
      <c r="AD654" s="24" t="n">
        <v>0.419630925470809</v>
      </c>
      <c r="AE654" s="24" t="n">
        <v>0.5160584113554705</v>
      </c>
      <c r="AF654" s="24" t="n">
        <v>0.540188258528374</v>
      </c>
      <c r="AG654" s="24" t="n">
        <v>0.4422879442537062</v>
      </c>
      <c r="AH654" s="24" t="n">
        <v>0.4505740240284661</v>
      </c>
      <c r="AI654" s="24" t="n">
        <v>0.2415928181456295</v>
      </c>
      <c r="AJ654" s="24" t="n">
        <v>0.4541032057829748</v>
      </c>
      <c r="AL654" s="24" t="n">
        <v>0.4197680946340251</v>
      </c>
      <c r="AM654" s="24" t="n">
        <v>0.505578994529873</v>
      </c>
      <c r="AN654" s="24" t="n">
        <v>0.5532638194022965</v>
      </c>
      <c r="AO654" s="24" t="n">
        <v>0.4880667829042752</v>
      </c>
      <c r="AP654" s="24" t="n">
        <v>0.4475746649410033</v>
      </c>
      <c r="AQ654" s="24" t="n">
        <v>0.4123963707431549</v>
      </c>
      <c r="AR654" s="24" t="n">
        <v>0.4727809065761109</v>
      </c>
      <c r="AS654" s="24" t="n">
        <v>0.4463689246594703</v>
      </c>
      <c r="AU654" s="24" t="n">
        <v>0.5107523613035472</v>
      </c>
      <c r="AV654" s="24" t="n">
        <v>0.4299616009555887</v>
      </c>
      <c r="AW654" s="24" t="n">
        <v>0.5506446078481018</v>
      </c>
      <c r="AX654" s="24" t="n">
        <v>0.3104140467088247</v>
      </c>
    </row>
    <row r="655">
      <c r="B655" s="23" t="inlineStr">
        <is>
          <t>Don’t know</t>
        </is>
      </c>
      <c r="C655" s="24" t="n">
        <v>0.05923301661629334</v>
      </c>
      <c r="D655" s="24" t="n">
        <v>0.05705207540062006</v>
      </c>
      <c r="E655" s="24" t="n">
        <v>0.06072543131289485</v>
      </c>
      <c r="G655" s="24" t="n">
        <v>0.08964519272942789</v>
      </c>
      <c r="H655" s="24" t="n">
        <v>0.04786515475685915</v>
      </c>
      <c r="I655" s="24" t="n">
        <v>0.05164643359759741</v>
      </c>
      <c r="J655" s="24" t="n">
        <v>0.06007464250016028</v>
      </c>
      <c r="K655" s="24" t="n">
        <v>0.05626015873187421</v>
      </c>
      <c r="L655" s="24" t="n">
        <v>0.05587610538299496</v>
      </c>
      <c r="N655" s="24" t="n">
        <v>0.05556629663293086</v>
      </c>
      <c r="O655" s="24" t="n">
        <v>0.04744519342250701</v>
      </c>
      <c r="P655" s="24" t="n">
        <v>0.06016795524547758</v>
      </c>
      <c r="Q655" s="24" t="n">
        <v>0.0728926958377108</v>
      </c>
      <c r="R655" s="24" t="n">
        <v>0.07862254698709135</v>
      </c>
      <c r="S655" s="24" t="n">
        <v>0.0594254295119547</v>
      </c>
      <c r="T655" s="24" t="n">
        <v>0.07170168920767939</v>
      </c>
      <c r="U655" s="24" t="n">
        <v>0.03748293199717161</v>
      </c>
      <c r="V655" s="24" t="n">
        <v>0.06168859164429878</v>
      </c>
      <c r="W655" s="24" t="n">
        <v>0.05520024285419482</v>
      </c>
      <c r="Y655" s="24" t="n">
        <v>0.04560090929565883</v>
      </c>
      <c r="Z655" s="24" t="n">
        <v>0.07810401966981384</v>
      </c>
      <c r="AA655" s="24" t="n">
        <v>0.04814325517038947</v>
      </c>
      <c r="AB655" s="24" t="n">
        <v>0.06412658142541973</v>
      </c>
      <c r="AD655" s="24" t="n">
        <v>0.06520121905262201</v>
      </c>
      <c r="AE655" s="24" t="n">
        <v>0.02935028289213612</v>
      </c>
      <c r="AF655" s="24" t="n">
        <v>0.03087072751046229</v>
      </c>
      <c r="AG655" s="24" t="n">
        <v>0.06871429292755954</v>
      </c>
      <c r="AH655" s="24" t="n">
        <v>0.04628421976249188</v>
      </c>
      <c r="AI655" s="24" t="n">
        <v>0.2261869046933996</v>
      </c>
      <c r="AJ655" s="24" t="n">
        <v>0.1000141398895598</v>
      </c>
      <c r="AL655" s="24" t="n">
        <v>0.04583780216932945</v>
      </c>
      <c r="AM655" s="24" t="n">
        <v>0.04534275128159875</v>
      </c>
      <c r="AN655" s="24" t="n">
        <v>0.03364554938680321</v>
      </c>
      <c r="AO655" s="24" t="n">
        <v>0.03026275940328414</v>
      </c>
      <c r="AP655" s="24" t="n">
        <v>0.05978798850143859</v>
      </c>
      <c r="AQ655" s="24" t="n">
        <v>0.1250416987572831</v>
      </c>
      <c r="AR655" s="24" t="n">
        <v>0.110907613857932</v>
      </c>
      <c r="AS655" s="24" t="n">
        <v>0.07063887627181126</v>
      </c>
      <c r="AU655" s="24" t="n">
        <v>0.03030207150639477</v>
      </c>
      <c r="AV655" s="24" t="n">
        <v>0.08678812122366616</v>
      </c>
      <c r="AW655" s="24" t="n">
        <v>0.03654490914523571</v>
      </c>
      <c r="AX655" s="24" t="n">
        <v>0.09788571407265811</v>
      </c>
    </row>
    <row r="657">
      <c r="B657" s="20" t="inlineStr">
        <is>
          <t>Below is a list of ways that the justice system in the UK could be changed. Please rank these in order of how important you think they are for the government to be prioritising.: Employing more police officers</t>
        </is>
      </c>
    </row>
    <row r="658">
      <c r="B658" s="21" t="inlineStr">
        <is>
          <t>BASE: All Respondents</t>
        </is>
      </c>
    </row>
    <row r="659">
      <c r="B659" s="16" t="inlineStr">
        <is>
          <t>Unweighted</t>
        </is>
      </c>
      <c r="C659" s="22" t="n">
        <v>1999</v>
      </c>
      <c r="D659" s="22" t="n">
        <v>936</v>
      </c>
      <c r="E659" s="22" t="n">
        <v>1056</v>
      </c>
      <c r="G659" s="22" t="n">
        <v>282</v>
      </c>
      <c r="H659" s="22" t="n">
        <v>355</v>
      </c>
      <c r="I659" s="22" t="n">
        <v>333</v>
      </c>
      <c r="J659" s="22" t="n">
        <v>313</v>
      </c>
      <c r="K659" s="22" t="n">
        <v>283</v>
      </c>
      <c r="L659" s="22" t="n">
        <v>433</v>
      </c>
      <c r="N659" s="22" t="n">
        <v>103</v>
      </c>
      <c r="O659" s="22" t="n">
        <v>103</v>
      </c>
      <c r="P659" s="22" t="n">
        <v>259</v>
      </c>
      <c r="Q659" s="22" t="n">
        <v>192</v>
      </c>
      <c r="R659" s="22" t="n">
        <v>162</v>
      </c>
      <c r="S659" s="22" t="n">
        <v>220</v>
      </c>
      <c r="T659" s="22" t="n">
        <v>220</v>
      </c>
      <c r="U659" s="22" t="n">
        <v>302</v>
      </c>
      <c r="V659" s="22" t="n">
        <v>270</v>
      </c>
      <c r="W659" s="22" t="n">
        <v>168</v>
      </c>
      <c r="Y659" s="22" t="n">
        <v>568</v>
      </c>
      <c r="Z659" s="22" t="n">
        <v>481</v>
      </c>
      <c r="AA659" s="22" t="n">
        <v>459</v>
      </c>
      <c r="AB659" s="22" t="n">
        <v>474</v>
      </c>
      <c r="AD659" s="22" t="n">
        <v>355</v>
      </c>
      <c r="AE659" s="22" t="n">
        <v>640</v>
      </c>
      <c r="AF659" s="22" t="n">
        <v>155</v>
      </c>
      <c r="AG659" s="22" t="n">
        <v>118</v>
      </c>
      <c r="AH659" s="22" t="n">
        <v>274</v>
      </c>
      <c r="AI659" s="22" t="n">
        <v>42</v>
      </c>
      <c r="AJ659" s="22" t="n">
        <v>415</v>
      </c>
      <c r="AL659" s="22" t="n">
        <v>299</v>
      </c>
      <c r="AM659" s="22" t="n">
        <v>422</v>
      </c>
      <c r="AN659" s="22" t="n">
        <v>182</v>
      </c>
      <c r="AO659" s="22" t="n">
        <v>220</v>
      </c>
      <c r="AP659" s="22" t="n">
        <v>458</v>
      </c>
      <c r="AQ659" s="22" t="n">
        <v>159</v>
      </c>
      <c r="AR659" s="22" t="n">
        <v>174</v>
      </c>
      <c r="AS659" s="22" t="n">
        <v>85</v>
      </c>
      <c r="AU659" s="22" t="n">
        <v>423</v>
      </c>
      <c r="AV659" s="22" t="n">
        <v>543</v>
      </c>
      <c r="AW659" s="22" t="n">
        <v>701</v>
      </c>
      <c r="AX659" s="22" t="n">
        <v>332</v>
      </c>
    </row>
    <row r="660">
      <c r="B660" s="18" t="inlineStr">
        <is>
          <t>Weighted</t>
        </is>
      </c>
      <c r="C660" s="22" t="n">
        <v>1999</v>
      </c>
      <c r="D660" s="22" t="n">
        <v>987</v>
      </c>
      <c r="E660" s="22" t="n">
        <v>1009</v>
      </c>
      <c r="G660" s="22" t="n">
        <v>277</v>
      </c>
      <c r="H660" s="22" t="n">
        <v>341</v>
      </c>
      <c r="I660" s="22" t="n">
        <v>340</v>
      </c>
      <c r="J660" s="22" t="n">
        <v>341</v>
      </c>
      <c r="K660" s="22" t="n">
        <v>282</v>
      </c>
      <c r="L660" s="22" t="n">
        <v>420</v>
      </c>
      <c r="N660" s="22" t="n">
        <v>114</v>
      </c>
      <c r="O660" s="22" t="n">
        <v>91</v>
      </c>
      <c r="P660" s="22" t="n">
        <v>250</v>
      </c>
      <c r="Q660" s="22" t="n">
        <v>182</v>
      </c>
      <c r="R660" s="22" t="n">
        <v>159</v>
      </c>
      <c r="S660" s="22" t="n">
        <v>205</v>
      </c>
      <c r="T660" s="22" t="n">
        <v>205</v>
      </c>
      <c r="U660" s="22" t="n">
        <v>317</v>
      </c>
      <c r="V660" s="22" t="n">
        <v>295</v>
      </c>
      <c r="W660" s="22" t="n">
        <v>182</v>
      </c>
      <c r="Y660" s="22" t="n">
        <v>540</v>
      </c>
      <c r="Z660" s="22" t="n">
        <v>519</v>
      </c>
      <c r="AA660" s="22" t="n">
        <v>440</v>
      </c>
      <c r="AB660" s="22" t="n">
        <v>500</v>
      </c>
      <c r="AD660" s="22" t="n">
        <v>350</v>
      </c>
      <c r="AE660" s="22" t="n">
        <v>639</v>
      </c>
      <c r="AF660" s="22" t="n">
        <v>159</v>
      </c>
      <c r="AG660" s="22" t="n">
        <v>114</v>
      </c>
      <c r="AH660" s="22" t="n">
        <v>280</v>
      </c>
      <c r="AI660" s="22" t="n">
        <v>42</v>
      </c>
      <c r="AJ660" s="22" t="n">
        <v>416</v>
      </c>
      <c r="AL660" s="22" t="n">
        <v>296</v>
      </c>
      <c r="AM660" s="22" t="n">
        <v>417</v>
      </c>
      <c r="AN660" s="22" t="n">
        <v>184</v>
      </c>
      <c r="AO660" s="22" t="n">
        <v>215</v>
      </c>
      <c r="AP660" s="22" t="n">
        <v>465</v>
      </c>
      <c r="AQ660" s="22" t="n">
        <v>157</v>
      </c>
      <c r="AR660" s="22" t="n">
        <v>175</v>
      </c>
      <c r="AS660" s="22" t="n">
        <v>90</v>
      </c>
      <c r="AU660" s="22" t="n">
        <v>421</v>
      </c>
      <c r="AV660" s="22" t="n">
        <v>546</v>
      </c>
      <c r="AW660" s="22" t="n">
        <v>697</v>
      </c>
      <c r="AX660" s="22" t="n">
        <v>335</v>
      </c>
    </row>
    <row r="661">
      <c r="B661" s="23" t="inlineStr">
        <is>
          <t>1</t>
        </is>
      </c>
      <c r="C661" s="24" t="n">
        <v>0.1030946781098878</v>
      </c>
      <c r="D661" s="24" t="n">
        <v>0.1211319465161525</v>
      </c>
      <c r="E661" s="24" t="n">
        <v>0.08528714535345683</v>
      </c>
      <c r="G661" s="24" t="n">
        <v>0.09640988575781757</v>
      </c>
      <c r="H661" s="24" t="n">
        <v>0.1065358141653348</v>
      </c>
      <c r="I661" s="24" t="n">
        <v>0.09263380816530288</v>
      </c>
      <c r="J661" s="24" t="n">
        <v>0.1050260555434999</v>
      </c>
      <c r="K661" s="24" t="n">
        <v>0.1330825900611522</v>
      </c>
      <c r="L661" s="24" t="n">
        <v>0.09147142986732336</v>
      </c>
      <c r="N661" s="24" t="n">
        <v>0.09381808981184428</v>
      </c>
      <c r="O661" s="24" t="n">
        <v>0.05831738782435675</v>
      </c>
      <c r="P661" s="24" t="n">
        <v>0.1007293084056169</v>
      </c>
      <c r="Q661" s="24" t="n">
        <v>0.1175648426520012</v>
      </c>
      <c r="R661" s="24" t="n">
        <v>0.1232952242141072</v>
      </c>
      <c r="S661" s="24" t="n">
        <v>0.1144385034757912</v>
      </c>
      <c r="T661" s="24" t="n">
        <v>0.1073894413476218</v>
      </c>
      <c r="U661" s="24" t="n">
        <v>0.08773231317164658</v>
      </c>
      <c r="V661" s="24" t="n">
        <v>0.117220353221855</v>
      </c>
      <c r="W661" s="24" t="n">
        <v>0.08862841165640034</v>
      </c>
      <c r="Y661" s="24" t="n">
        <v>0.07881268771457335</v>
      </c>
      <c r="Z661" s="24" t="n">
        <v>0.1254926034709143</v>
      </c>
      <c r="AA661" s="24" t="n">
        <v>0.09877063931296637</v>
      </c>
      <c r="AB661" s="24" t="n">
        <v>0.1098753353533729</v>
      </c>
      <c r="AD661" s="24" t="n">
        <v>0.1336521235051613</v>
      </c>
      <c r="AE661" s="24" t="n">
        <v>0.1015746272930644</v>
      </c>
      <c r="AF661" s="24" t="n">
        <v>0.1247637541331483</v>
      </c>
      <c r="AG661" s="24" t="n">
        <v>0.08092401414050095</v>
      </c>
      <c r="AH661" s="24" t="n">
        <v>0.08699579914632756</v>
      </c>
      <c r="AI661" s="24" t="n">
        <v>0.1232487967301679</v>
      </c>
      <c r="AJ661" s="24" t="n">
        <v>0.08631157674957878</v>
      </c>
      <c r="AL661" s="24" t="n">
        <v>0.1267072858071423</v>
      </c>
      <c r="AM661" s="24" t="n">
        <v>0.1054526006409224</v>
      </c>
      <c r="AN661" s="24" t="n">
        <v>0.09272311005161432</v>
      </c>
      <c r="AO661" s="24" t="n">
        <v>0.09748459779522629</v>
      </c>
      <c r="AP661" s="24" t="n">
        <v>0.09246539335487898</v>
      </c>
      <c r="AQ661" s="24" t="n">
        <v>0.0778811822203427</v>
      </c>
      <c r="AR661" s="24" t="n">
        <v>0.1321786977918059</v>
      </c>
      <c r="AS661" s="24" t="n">
        <v>0.09147759142703767</v>
      </c>
      <c r="AU661" s="24" t="n">
        <v>0.05856228379185274</v>
      </c>
      <c r="AV661" s="24" t="n">
        <v>0.1159309552014556</v>
      </c>
      <c r="AW661" s="24" t="n">
        <v>0.09711176665068946</v>
      </c>
      <c r="AX661" s="24" t="n">
        <v>0.1506339626153559</v>
      </c>
    </row>
    <row r="662">
      <c r="B662" s="23" t="inlineStr">
        <is>
          <t>2</t>
        </is>
      </c>
      <c r="C662" s="24" t="n">
        <v>0.1000081195901906</v>
      </c>
      <c r="D662" s="24" t="n">
        <v>0.1066592517814494</v>
      </c>
      <c r="E662" s="24" t="n">
        <v>0.09294346554792519</v>
      </c>
      <c r="G662" s="24" t="n">
        <v>0.08111974873624746</v>
      </c>
      <c r="H662" s="24" t="n">
        <v>0.09142364959752712</v>
      </c>
      <c r="I662" s="24" t="n">
        <v>0.09915164485346642</v>
      </c>
      <c r="J662" s="24" t="n">
        <v>0.1160785286694994</v>
      </c>
      <c r="K662" s="24" t="n">
        <v>0.08058318321541076</v>
      </c>
      <c r="L662" s="24" t="n">
        <v>0.1201292976623043</v>
      </c>
      <c r="N662" s="24" t="n">
        <v>0.1256421642348076</v>
      </c>
      <c r="O662" s="24" t="n">
        <v>0.1045359597904886</v>
      </c>
      <c r="P662" s="24" t="n">
        <v>0.08369936639322507</v>
      </c>
      <c r="Q662" s="24" t="n">
        <v>0.1003514453745611</v>
      </c>
      <c r="R662" s="24" t="n">
        <v>0.115038241580396</v>
      </c>
      <c r="S662" s="24" t="n">
        <v>0.1164877184958843</v>
      </c>
      <c r="T662" s="24" t="n">
        <v>0.1045219521945282</v>
      </c>
      <c r="U662" s="24" t="n">
        <v>0.09364212235003516</v>
      </c>
      <c r="V662" s="24" t="n">
        <v>0.1034645664904725</v>
      </c>
      <c r="W662" s="24" t="n">
        <v>0.07251914447196144</v>
      </c>
      <c r="Y662" s="24" t="n">
        <v>0.1197610445409376</v>
      </c>
      <c r="Z662" s="24" t="n">
        <v>0.09568715918765171</v>
      </c>
      <c r="AA662" s="24" t="n">
        <v>0.07713676015247317</v>
      </c>
      <c r="AB662" s="24" t="n">
        <v>0.1032869138464105</v>
      </c>
      <c r="AD662" s="24" t="n">
        <v>0.1283220423750037</v>
      </c>
      <c r="AE662" s="24" t="n">
        <v>0.08545875923125897</v>
      </c>
      <c r="AF662" s="24" t="n">
        <v>0.07996068883937242</v>
      </c>
      <c r="AG662" s="24" t="n">
        <v>0.1188022999688609</v>
      </c>
      <c r="AH662" s="24" t="n">
        <v>0.09233288617427311</v>
      </c>
      <c r="AI662" s="24" t="n">
        <v>0.1782427362603038</v>
      </c>
      <c r="AJ662" s="24" t="n">
        <v>0.09820933303803504</v>
      </c>
      <c r="AL662" s="24" t="n">
        <v>0.1438368375796129</v>
      </c>
      <c r="AM662" s="24" t="n">
        <v>0.07981334357408323</v>
      </c>
      <c r="AN662" s="24" t="n">
        <v>0.09312061191359394</v>
      </c>
      <c r="AO662" s="24" t="n">
        <v>0.1089383688967109</v>
      </c>
      <c r="AP662" s="24" t="n">
        <v>0.1038831111036164</v>
      </c>
      <c r="AQ662" s="24" t="n">
        <v>0.07783411711896054</v>
      </c>
      <c r="AR662" s="24" t="n">
        <v>0.07464828811100316</v>
      </c>
      <c r="AS662" s="24" t="n">
        <v>0.1102834493737133</v>
      </c>
      <c r="AU662" s="24" t="n">
        <v>0.0945697119863507</v>
      </c>
      <c r="AV662" s="24" t="n">
        <v>0.0891459659735313</v>
      </c>
      <c r="AW662" s="24" t="n">
        <v>0.1136271237998464</v>
      </c>
      <c r="AX662" s="24" t="n">
        <v>0.09623701616522116</v>
      </c>
    </row>
    <row r="663">
      <c r="B663" s="23" t="inlineStr">
        <is>
          <t>3</t>
        </is>
      </c>
      <c r="C663" s="24" t="n">
        <v>0.1377080341906543</v>
      </c>
      <c r="D663" s="24" t="n">
        <v>0.1349460829050731</v>
      </c>
      <c r="E663" s="24" t="n">
        <v>0.1408232718756499</v>
      </c>
      <c r="G663" s="24" t="n">
        <v>0.1620533550957216</v>
      </c>
      <c r="H663" s="24" t="n">
        <v>0.1543233119148632</v>
      </c>
      <c r="I663" s="24" t="n">
        <v>0.124296503892853</v>
      </c>
      <c r="J663" s="24" t="n">
        <v>0.1278294988162756</v>
      </c>
      <c r="K663" s="24" t="n">
        <v>0.1273101440211067</v>
      </c>
      <c r="L663" s="24" t="n">
        <v>0.1340126370590225</v>
      </c>
      <c r="N663" s="24" t="n">
        <v>0.06567728929834078</v>
      </c>
      <c r="O663" s="24" t="n">
        <v>0.2212853850426395</v>
      </c>
      <c r="P663" s="24" t="n">
        <v>0.190012794350297</v>
      </c>
      <c r="Q663" s="24" t="n">
        <v>0.1366831384483347</v>
      </c>
      <c r="R663" s="24" t="n">
        <v>0.1261182013363573</v>
      </c>
      <c r="S663" s="24" t="n">
        <v>0.1271704244922519</v>
      </c>
      <c r="T663" s="24" t="n">
        <v>0.1595557354655229</v>
      </c>
      <c r="U663" s="24" t="n">
        <v>0.1259602099944347</v>
      </c>
      <c r="V663" s="24" t="n">
        <v>0.1295547111728157</v>
      </c>
      <c r="W663" s="24" t="n">
        <v>0.1011961106527797</v>
      </c>
      <c r="Y663" s="24" t="n">
        <v>0.1295504881319549</v>
      </c>
      <c r="Z663" s="24" t="n">
        <v>0.1478167692467304</v>
      </c>
      <c r="AA663" s="24" t="n">
        <v>0.1427307935410923</v>
      </c>
      <c r="AB663" s="24" t="n">
        <v>0.1316052887174573</v>
      </c>
      <c r="AD663" s="24" t="n">
        <v>0.1358333695105704</v>
      </c>
      <c r="AE663" s="24" t="n">
        <v>0.1375350637073523</v>
      </c>
      <c r="AF663" s="24" t="n">
        <v>0.1361485465096483</v>
      </c>
      <c r="AG663" s="24" t="n">
        <v>0.1386926322879812</v>
      </c>
      <c r="AH663" s="24" t="n">
        <v>0.147645718016177</v>
      </c>
      <c r="AI663" s="24" t="n">
        <v>0.1368128285312804</v>
      </c>
      <c r="AJ663" s="24" t="n">
        <v>0.1332795199666706</v>
      </c>
      <c r="AL663" s="24" t="n">
        <v>0.1028883439197098</v>
      </c>
      <c r="AM663" s="24" t="n">
        <v>0.1337827947645751</v>
      </c>
      <c r="AN663" s="24" t="n">
        <v>0.1245050760766189</v>
      </c>
      <c r="AO663" s="24" t="n">
        <v>0.1579122535368742</v>
      </c>
      <c r="AP663" s="24" t="n">
        <v>0.1551606828225163</v>
      </c>
      <c r="AQ663" s="24" t="n">
        <v>0.1761306800945428</v>
      </c>
      <c r="AR663" s="24" t="n">
        <v>0.1339653203435203</v>
      </c>
      <c r="AS663" s="24" t="n">
        <v>0.09929552006872104</v>
      </c>
      <c r="AU663" s="24" t="n">
        <v>0.1376242649909971</v>
      </c>
      <c r="AV663" s="24" t="n">
        <v>0.156805945149765</v>
      </c>
      <c r="AW663" s="24" t="n">
        <v>0.1174667240919636</v>
      </c>
      <c r="AX663" s="24" t="n">
        <v>0.1487698462266914</v>
      </c>
    </row>
    <row r="664">
      <c r="B664" s="23" t="inlineStr">
        <is>
          <t>4</t>
        </is>
      </c>
      <c r="C664" s="24" t="n">
        <v>0.117837159833758</v>
      </c>
      <c r="D664" s="24" t="n">
        <v>0.1208053599293515</v>
      </c>
      <c r="E664" s="24" t="n">
        <v>0.1152874026328757</v>
      </c>
      <c r="G664" s="24" t="n">
        <v>0.1310088967727779</v>
      </c>
      <c r="H664" s="24" t="n">
        <v>0.08004763376407384</v>
      </c>
      <c r="I664" s="24" t="n">
        <v>0.1103772333298106</v>
      </c>
      <c r="J664" s="24" t="n">
        <v>0.08351775064668611</v>
      </c>
      <c r="K664" s="24" t="n">
        <v>0.1645002210218117</v>
      </c>
      <c r="L664" s="24" t="n">
        <v>0.1424222336258</v>
      </c>
      <c r="N664" s="24" t="n">
        <v>0.1603540295771053</v>
      </c>
      <c r="O664" s="24" t="n">
        <v>0.0767126970573823</v>
      </c>
      <c r="P664" s="24" t="n">
        <v>0.1230837936405292</v>
      </c>
      <c r="Q664" s="24" t="n">
        <v>0.08718294844318404</v>
      </c>
      <c r="R664" s="24" t="n">
        <v>0.1066571005547151</v>
      </c>
      <c r="S664" s="24" t="n">
        <v>0.06982574899619172</v>
      </c>
      <c r="T664" s="24" t="n">
        <v>0.1292180100507061</v>
      </c>
      <c r="U664" s="24" t="n">
        <v>0.1241601497762269</v>
      </c>
      <c r="V664" s="24" t="n">
        <v>0.1170756944810916</v>
      </c>
      <c r="W664" s="24" t="n">
        <v>0.1764700398364611</v>
      </c>
      <c r="Y664" s="24" t="n">
        <v>0.1336344622825955</v>
      </c>
      <c r="Z664" s="24" t="n">
        <v>0.1255766122470533</v>
      </c>
      <c r="AA664" s="24" t="n">
        <v>0.08586951057201918</v>
      </c>
      <c r="AB664" s="24" t="n">
        <v>0.120874052934343</v>
      </c>
      <c r="AD664" s="24" t="n">
        <v>0.1156904201822775</v>
      </c>
      <c r="AE664" s="24" t="n">
        <v>0.1212746365085156</v>
      </c>
      <c r="AF664" s="24" t="n">
        <v>0.1245310449733535</v>
      </c>
      <c r="AG664" s="24" t="n">
        <v>0.09078957926510474</v>
      </c>
      <c r="AH664" s="24" t="n">
        <v>0.1126063152131825</v>
      </c>
      <c r="AI664" s="24" t="n">
        <v>0.09805334824743836</v>
      </c>
      <c r="AJ664" s="24" t="n">
        <v>0.1247749884999722</v>
      </c>
      <c r="AL664" s="24" t="n">
        <v>0.1139904426049053</v>
      </c>
      <c r="AM664" s="24" t="n">
        <v>0.1269578398899969</v>
      </c>
      <c r="AN664" s="24" t="n">
        <v>0.1224912020233536</v>
      </c>
      <c r="AO664" s="24" t="n">
        <v>0.1240014832427647</v>
      </c>
      <c r="AP664" s="24" t="n">
        <v>0.1160988828731802</v>
      </c>
      <c r="AQ664" s="24" t="n">
        <v>0.124304538156741</v>
      </c>
      <c r="AR664" s="24" t="n">
        <v>0.09335038439885383</v>
      </c>
      <c r="AS664" s="24" t="n">
        <v>0.1093732594165297</v>
      </c>
      <c r="AU664" s="24" t="n">
        <v>0.1507355414617339</v>
      </c>
      <c r="AV664" s="24" t="n">
        <v>0.15769263323464</v>
      </c>
      <c r="AW664" s="24" t="n">
        <v>0.0845336079490097</v>
      </c>
      <c r="AX664" s="24" t="n">
        <v>0.08071595341756475</v>
      </c>
    </row>
    <row r="665">
      <c r="B665" s="23" t="inlineStr">
        <is>
          <t>5</t>
        </is>
      </c>
      <c r="C665" s="24" t="n">
        <v>0.1005028435730257</v>
      </c>
      <c r="D665" s="24" t="n">
        <v>0.1055210220938409</v>
      </c>
      <c r="E665" s="24" t="n">
        <v>0.09589571746121855</v>
      </c>
      <c r="G665" s="24" t="n">
        <v>0.1073602264929368</v>
      </c>
      <c r="H665" s="24" t="n">
        <v>0.0974079478039442</v>
      </c>
      <c r="I665" s="24" t="n">
        <v>0.08869663446722482</v>
      </c>
      <c r="J665" s="24" t="n">
        <v>0.1096080959356231</v>
      </c>
      <c r="K665" s="24" t="n">
        <v>0.08357873153325458</v>
      </c>
      <c r="L665" s="24" t="n">
        <v>0.1120282441535286</v>
      </c>
      <c r="N665" s="24" t="n">
        <v>0.0965784980523897</v>
      </c>
      <c r="O665" s="24" t="n">
        <v>0.09927329844284311</v>
      </c>
      <c r="P665" s="24" t="n">
        <v>0.08400365983080063</v>
      </c>
      <c r="Q665" s="24" t="n">
        <v>0.1029597404191806</v>
      </c>
      <c r="R665" s="24" t="n">
        <v>0.1194478740022276</v>
      </c>
      <c r="S665" s="24" t="n">
        <v>0.08788942406883965</v>
      </c>
      <c r="T665" s="24" t="n">
        <v>0.08845999013207188</v>
      </c>
      <c r="U665" s="24" t="n">
        <v>0.1099713776960839</v>
      </c>
      <c r="V665" s="24" t="n">
        <v>0.09456795333654222</v>
      </c>
      <c r="W665" s="24" t="n">
        <v>0.1280946590486666</v>
      </c>
      <c r="Y665" s="24" t="n">
        <v>0.0912039917106876</v>
      </c>
      <c r="Z665" s="24" t="n">
        <v>0.09299456941683606</v>
      </c>
      <c r="AA665" s="24" t="n">
        <v>0.1139284843892956</v>
      </c>
      <c r="AB665" s="24" t="n">
        <v>0.1065246282401581</v>
      </c>
      <c r="AD665" s="24" t="n">
        <v>0.09040374482327895</v>
      </c>
      <c r="AE665" s="24" t="n">
        <v>0.1174457481839018</v>
      </c>
      <c r="AF665" s="24" t="n">
        <v>0.09653275321706101</v>
      </c>
      <c r="AG665" s="24" t="n">
        <v>0.1018463241181342</v>
      </c>
      <c r="AH665" s="24" t="n">
        <v>0.09846673389389332</v>
      </c>
      <c r="AI665" s="24" t="n">
        <v>0.05190683469670253</v>
      </c>
      <c r="AJ665" s="24" t="n">
        <v>0.09044695891652475</v>
      </c>
      <c r="AL665" s="24" t="n">
        <v>0.08830194187359068</v>
      </c>
      <c r="AM665" s="24" t="n">
        <v>0.1128570187909475</v>
      </c>
      <c r="AN665" s="24" t="n">
        <v>0.120480783354783</v>
      </c>
      <c r="AO665" s="24" t="n">
        <v>0.08615513540736487</v>
      </c>
      <c r="AP665" s="24" t="n">
        <v>0.100129482545562</v>
      </c>
      <c r="AQ665" s="24" t="n">
        <v>0.1037146454243386</v>
      </c>
      <c r="AR665" s="24" t="n">
        <v>0.07495050089380517</v>
      </c>
      <c r="AS665" s="24" t="n">
        <v>0.1227653944911664</v>
      </c>
      <c r="AU665" s="24" t="n">
        <v>0.134555298849589</v>
      </c>
      <c r="AV665" s="24" t="n">
        <v>0.08934669817576774</v>
      </c>
      <c r="AW665" s="24" t="n">
        <v>0.1000095431292247</v>
      </c>
      <c r="AX665" s="24" t="n">
        <v>0.07688109740235574</v>
      </c>
    </row>
    <row r="666">
      <c r="B666" s="23" t="inlineStr">
        <is>
          <t>6</t>
        </is>
      </c>
      <c r="C666" s="24" t="n">
        <v>0.0832912358523286</v>
      </c>
      <c r="D666" s="24" t="n">
        <v>0.06540568366618171</v>
      </c>
      <c r="E666" s="24" t="n">
        <v>0.100635232834329</v>
      </c>
      <c r="G666" s="24" t="n">
        <v>0.09732293678104915</v>
      </c>
      <c r="H666" s="24" t="n">
        <v>0.0899775494314313</v>
      </c>
      <c r="I666" s="24" t="n">
        <v>0.0826778520657947</v>
      </c>
      <c r="J666" s="24" t="n">
        <v>0.07976472806666501</v>
      </c>
      <c r="K666" s="24" t="n">
        <v>0.0689691278024254</v>
      </c>
      <c r="L666" s="24" t="n">
        <v>0.08158253571494997</v>
      </c>
      <c r="N666" s="24" t="n">
        <v>0.1079313112237364</v>
      </c>
      <c r="O666" s="24" t="n">
        <v>0.07471902455390214</v>
      </c>
      <c r="P666" s="24" t="n">
        <v>0.06379831639300682</v>
      </c>
      <c r="Q666" s="24" t="n">
        <v>0.111847845444694</v>
      </c>
      <c r="R666" s="24" t="n">
        <v>0.08312253234447624</v>
      </c>
      <c r="S666" s="24" t="n">
        <v>0.06401713567473317</v>
      </c>
      <c r="T666" s="24" t="n">
        <v>0.07926605599622832</v>
      </c>
      <c r="U666" s="24" t="n">
        <v>0.09480969054403415</v>
      </c>
      <c r="V666" s="24" t="n">
        <v>0.08235361050224252</v>
      </c>
      <c r="W666" s="24" t="n">
        <v>0.07822108967243326</v>
      </c>
      <c r="Y666" s="24" t="n">
        <v>0.08092746580041336</v>
      </c>
      <c r="Z666" s="24" t="n">
        <v>0.09211482248642358</v>
      </c>
      <c r="AA666" s="24" t="n">
        <v>0.08948591339095455</v>
      </c>
      <c r="AB666" s="24" t="n">
        <v>0.07123390834821565</v>
      </c>
      <c r="AD666" s="24" t="n">
        <v>0.06585227772692323</v>
      </c>
      <c r="AE666" s="24" t="n">
        <v>0.08316573699454106</v>
      </c>
      <c r="AF666" s="24" t="n">
        <v>0.08689998997790031</v>
      </c>
      <c r="AG666" s="24" t="n">
        <v>0.08274967264723278</v>
      </c>
      <c r="AH666" s="24" t="n">
        <v>0.09882987598168634</v>
      </c>
      <c r="AI666" s="24" t="n">
        <v>0.09840672908875892</v>
      </c>
      <c r="AJ666" s="24" t="n">
        <v>0.08492533880136431</v>
      </c>
      <c r="AL666" s="24" t="n">
        <v>0.07059942938477846</v>
      </c>
      <c r="AM666" s="24" t="n">
        <v>0.0857194245726256</v>
      </c>
      <c r="AN666" s="24" t="n">
        <v>0.08690924800221629</v>
      </c>
      <c r="AO666" s="24" t="n">
        <v>0.05654672780755281</v>
      </c>
      <c r="AP666" s="24" t="n">
        <v>0.09297587950511263</v>
      </c>
      <c r="AQ666" s="24" t="n">
        <v>0.06833649253985273</v>
      </c>
      <c r="AR666" s="24" t="n">
        <v>0.1185321326744566</v>
      </c>
      <c r="AS666" s="24" t="n">
        <v>0.07769119554084754</v>
      </c>
      <c r="AU666" s="24" t="n">
        <v>0.06625802555215775</v>
      </c>
      <c r="AV666" s="24" t="n">
        <v>0.08640923323964494</v>
      </c>
      <c r="AW666" s="24" t="n">
        <v>0.09830415065887262</v>
      </c>
      <c r="AX666" s="24" t="n">
        <v>0.0684059569399995</v>
      </c>
    </row>
    <row r="667">
      <c r="B667" s="23" t="inlineStr">
        <is>
          <t>7</t>
        </is>
      </c>
      <c r="C667" s="24" t="n">
        <v>0.07626576160731938</v>
      </c>
      <c r="D667" s="24" t="n">
        <v>0.06931129917581091</v>
      </c>
      <c r="E667" s="24" t="n">
        <v>0.08329771655987293</v>
      </c>
      <c r="G667" s="24" t="n">
        <v>0.08021626702625201</v>
      </c>
      <c r="H667" s="24" t="n">
        <v>0.06240513128988192</v>
      </c>
      <c r="I667" s="24" t="n">
        <v>0.05803269335297548</v>
      </c>
      <c r="J667" s="24" t="n">
        <v>0.09287581311078891</v>
      </c>
      <c r="K667" s="24" t="n">
        <v>0.08969098861639486</v>
      </c>
      <c r="L667" s="24" t="n">
        <v>0.07719027830021048</v>
      </c>
      <c r="N667" s="24" t="n">
        <v>0.06658129150577502</v>
      </c>
      <c r="O667" s="24" t="n">
        <v>0.07232930258334509</v>
      </c>
      <c r="P667" s="24" t="n">
        <v>0.09358318426336701</v>
      </c>
      <c r="Q667" s="24" t="n">
        <v>0.08512014749491253</v>
      </c>
      <c r="R667" s="24" t="n">
        <v>0.0294368181038953</v>
      </c>
      <c r="S667" s="24" t="n">
        <v>0.08517865960462247</v>
      </c>
      <c r="T667" s="24" t="n">
        <v>0.0694210651006012</v>
      </c>
      <c r="U667" s="24" t="n">
        <v>0.0873078323781423</v>
      </c>
      <c r="V667" s="24" t="n">
        <v>0.07967469235307562</v>
      </c>
      <c r="W667" s="24" t="n">
        <v>0.06547541735292764</v>
      </c>
      <c r="Y667" s="24" t="n">
        <v>0.06743594888717415</v>
      </c>
      <c r="Z667" s="24" t="n">
        <v>0.0707060731193004</v>
      </c>
      <c r="AA667" s="24" t="n">
        <v>0.09955002943271116</v>
      </c>
      <c r="AB667" s="24" t="n">
        <v>0.07108276030929522</v>
      </c>
      <c r="AD667" s="24" t="n">
        <v>0.06406458812422947</v>
      </c>
      <c r="AE667" s="24" t="n">
        <v>0.07598753366989469</v>
      </c>
      <c r="AF667" s="24" t="n">
        <v>0.07747525867212957</v>
      </c>
      <c r="AG667" s="24" t="n">
        <v>0.08030099379292044</v>
      </c>
      <c r="AH667" s="24" t="n">
        <v>0.07664958390746957</v>
      </c>
      <c r="AI667" s="24" t="n">
        <v>0.07556475466760659</v>
      </c>
      <c r="AJ667" s="24" t="n">
        <v>0.08520189717296202</v>
      </c>
      <c r="AL667" s="24" t="n">
        <v>0.06254897697317977</v>
      </c>
      <c r="AM667" s="24" t="n">
        <v>0.06734454704417765</v>
      </c>
      <c r="AN667" s="24" t="n">
        <v>0.07803379277661371</v>
      </c>
      <c r="AO667" s="24" t="n">
        <v>0.06122804648811143</v>
      </c>
      <c r="AP667" s="24" t="n">
        <v>0.09327367847604721</v>
      </c>
      <c r="AQ667" s="24" t="n">
        <v>0.08094203138698167</v>
      </c>
      <c r="AR667" s="24" t="n">
        <v>0.08124456224290282</v>
      </c>
      <c r="AS667" s="24" t="n">
        <v>0.08920991505252648</v>
      </c>
      <c r="AU667" s="24" t="n">
        <v>0.06065863336363408</v>
      </c>
      <c r="AV667" s="24" t="n">
        <v>0.07246429078796543</v>
      </c>
      <c r="AW667" s="24" t="n">
        <v>0.08868983102775706</v>
      </c>
      <c r="AX667" s="24" t="n">
        <v>0.07625800051871277</v>
      </c>
    </row>
    <row r="668">
      <c r="B668" s="23" t="inlineStr">
        <is>
          <t>Not Selected</t>
        </is>
      </c>
      <c r="C668" s="24" t="n">
        <v>0.2812921672428356</v>
      </c>
      <c r="D668" s="24" t="n">
        <v>0.27621935393214</v>
      </c>
      <c r="E668" s="24" t="n">
        <v>0.285830047734672</v>
      </c>
      <c r="G668" s="24" t="n">
        <v>0.2445086833371976</v>
      </c>
      <c r="H668" s="24" t="n">
        <v>0.3178789620329436</v>
      </c>
      <c r="I668" s="24" t="n">
        <v>0.3441336298725721</v>
      </c>
      <c r="J668" s="24" t="n">
        <v>0.2852995292109619</v>
      </c>
      <c r="K668" s="24" t="n">
        <v>0.2522850137284436</v>
      </c>
      <c r="L668" s="24" t="n">
        <v>0.2411633436168606</v>
      </c>
      <c r="N668" s="24" t="n">
        <v>0.2834173262960007</v>
      </c>
      <c r="O668" s="24" t="n">
        <v>0.2928269447050426</v>
      </c>
      <c r="P668" s="24" t="n">
        <v>0.2610895767231573</v>
      </c>
      <c r="Q668" s="24" t="n">
        <v>0.2582898917231319</v>
      </c>
      <c r="R668" s="24" t="n">
        <v>0.2968840078638253</v>
      </c>
      <c r="S668" s="24" t="n">
        <v>0.3349923851916855</v>
      </c>
      <c r="T668" s="24" t="n">
        <v>0.2621677497127197</v>
      </c>
      <c r="U668" s="24" t="n">
        <v>0.2764163040893961</v>
      </c>
      <c r="V668" s="24" t="n">
        <v>0.276088418441905</v>
      </c>
      <c r="W668" s="24" t="n">
        <v>0.2893951273083699</v>
      </c>
      <c r="Y668" s="24" t="n">
        <v>0.2986739109316634</v>
      </c>
      <c r="Z668" s="24" t="n">
        <v>0.2496113908250902</v>
      </c>
      <c r="AA668" s="24" t="n">
        <v>0.2925278692084877</v>
      </c>
      <c r="AB668" s="24" t="n">
        <v>0.2855171122507476</v>
      </c>
      <c r="AD668" s="24" t="n">
        <v>0.2661814337525555</v>
      </c>
      <c r="AE668" s="24" t="n">
        <v>0.2775578944114712</v>
      </c>
      <c r="AF668" s="24" t="n">
        <v>0.2736879636773865</v>
      </c>
      <c r="AG668" s="24" t="n">
        <v>0.3058944837792645</v>
      </c>
      <c r="AH668" s="24" t="n">
        <v>0.2864730876669904</v>
      </c>
      <c r="AI668" s="24" t="n">
        <v>0.2377639717777415</v>
      </c>
      <c r="AJ668" s="24" t="n">
        <v>0.2968503868548923</v>
      </c>
      <c r="AL668" s="24" t="n">
        <v>0.2911267418570804</v>
      </c>
      <c r="AM668" s="24" t="n">
        <v>0.2880724307226715</v>
      </c>
      <c r="AN668" s="24" t="n">
        <v>0.2817361758012064</v>
      </c>
      <c r="AO668" s="24" t="n">
        <v>0.3077333868253949</v>
      </c>
      <c r="AP668" s="24" t="n">
        <v>0.2460128893190862</v>
      </c>
      <c r="AQ668" s="24" t="n">
        <v>0.2908563130582399</v>
      </c>
      <c r="AR668" s="24" t="n">
        <v>0.2911301135436524</v>
      </c>
      <c r="AS668" s="24" t="n">
        <v>0.2999036746294578</v>
      </c>
      <c r="AU668" s="24" t="n">
        <v>0.2970362400036846</v>
      </c>
      <c r="AV668" s="24" t="n">
        <v>0.2322042782372299</v>
      </c>
      <c r="AW668" s="24" t="n">
        <v>0.3002572526926364</v>
      </c>
      <c r="AX668" s="24" t="n">
        <v>0.3020981667140988</v>
      </c>
    </row>
    <row r="670">
      <c r="B670" s="20" t="inlineStr">
        <is>
          <t>Below is a list of ways that the justice system in the UK could be changed. Please rank these in order of how important you think they are for the government to be prioritising.: Toughening sentences for crimes</t>
        </is>
      </c>
    </row>
    <row r="671">
      <c r="B671" s="21" t="inlineStr">
        <is>
          <t>BASE: All Respondents</t>
        </is>
      </c>
    </row>
    <row r="672">
      <c r="B672" s="16" t="inlineStr">
        <is>
          <t>Unweighted</t>
        </is>
      </c>
      <c r="C672" s="22" t="n">
        <v>1999</v>
      </c>
      <c r="D672" s="22" t="n">
        <v>936</v>
      </c>
      <c r="E672" s="22" t="n">
        <v>1056</v>
      </c>
      <c r="G672" s="22" t="n">
        <v>282</v>
      </c>
      <c r="H672" s="22" t="n">
        <v>355</v>
      </c>
      <c r="I672" s="22" t="n">
        <v>333</v>
      </c>
      <c r="J672" s="22" t="n">
        <v>313</v>
      </c>
      <c r="K672" s="22" t="n">
        <v>283</v>
      </c>
      <c r="L672" s="22" t="n">
        <v>433</v>
      </c>
      <c r="N672" s="22" t="n">
        <v>103</v>
      </c>
      <c r="O672" s="22" t="n">
        <v>103</v>
      </c>
      <c r="P672" s="22" t="n">
        <v>259</v>
      </c>
      <c r="Q672" s="22" t="n">
        <v>192</v>
      </c>
      <c r="R672" s="22" t="n">
        <v>162</v>
      </c>
      <c r="S672" s="22" t="n">
        <v>220</v>
      </c>
      <c r="T672" s="22" t="n">
        <v>220</v>
      </c>
      <c r="U672" s="22" t="n">
        <v>302</v>
      </c>
      <c r="V672" s="22" t="n">
        <v>270</v>
      </c>
      <c r="W672" s="22" t="n">
        <v>168</v>
      </c>
      <c r="Y672" s="22" t="n">
        <v>568</v>
      </c>
      <c r="Z672" s="22" t="n">
        <v>481</v>
      </c>
      <c r="AA672" s="22" t="n">
        <v>459</v>
      </c>
      <c r="AB672" s="22" t="n">
        <v>474</v>
      </c>
      <c r="AD672" s="22" t="n">
        <v>355</v>
      </c>
      <c r="AE672" s="22" t="n">
        <v>640</v>
      </c>
      <c r="AF672" s="22" t="n">
        <v>155</v>
      </c>
      <c r="AG672" s="22" t="n">
        <v>118</v>
      </c>
      <c r="AH672" s="22" t="n">
        <v>274</v>
      </c>
      <c r="AI672" s="22" t="n">
        <v>42</v>
      </c>
      <c r="AJ672" s="22" t="n">
        <v>415</v>
      </c>
      <c r="AL672" s="22" t="n">
        <v>299</v>
      </c>
      <c r="AM672" s="22" t="n">
        <v>422</v>
      </c>
      <c r="AN672" s="22" t="n">
        <v>182</v>
      </c>
      <c r="AO672" s="22" t="n">
        <v>220</v>
      </c>
      <c r="AP672" s="22" t="n">
        <v>458</v>
      </c>
      <c r="AQ672" s="22" t="n">
        <v>159</v>
      </c>
      <c r="AR672" s="22" t="n">
        <v>174</v>
      </c>
      <c r="AS672" s="22" t="n">
        <v>85</v>
      </c>
      <c r="AU672" s="22" t="n">
        <v>423</v>
      </c>
      <c r="AV672" s="22" t="n">
        <v>543</v>
      </c>
      <c r="AW672" s="22" t="n">
        <v>701</v>
      </c>
      <c r="AX672" s="22" t="n">
        <v>332</v>
      </c>
    </row>
    <row r="673">
      <c r="B673" s="18" t="inlineStr">
        <is>
          <t>Weighted</t>
        </is>
      </c>
      <c r="C673" s="22" t="n">
        <v>1999</v>
      </c>
      <c r="D673" s="22" t="n">
        <v>987</v>
      </c>
      <c r="E673" s="22" t="n">
        <v>1009</v>
      </c>
      <c r="G673" s="22" t="n">
        <v>277</v>
      </c>
      <c r="H673" s="22" t="n">
        <v>341</v>
      </c>
      <c r="I673" s="22" t="n">
        <v>340</v>
      </c>
      <c r="J673" s="22" t="n">
        <v>341</v>
      </c>
      <c r="K673" s="22" t="n">
        <v>282</v>
      </c>
      <c r="L673" s="22" t="n">
        <v>420</v>
      </c>
      <c r="N673" s="22" t="n">
        <v>114</v>
      </c>
      <c r="O673" s="22" t="n">
        <v>91</v>
      </c>
      <c r="P673" s="22" t="n">
        <v>250</v>
      </c>
      <c r="Q673" s="22" t="n">
        <v>182</v>
      </c>
      <c r="R673" s="22" t="n">
        <v>159</v>
      </c>
      <c r="S673" s="22" t="n">
        <v>205</v>
      </c>
      <c r="T673" s="22" t="n">
        <v>205</v>
      </c>
      <c r="U673" s="22" t="n">
        <v>317</v>
      </c>
      <c r="V673" s="22" t="n">
        <v>295</v>
      </c>
      <c r="W673" s="22" t="n">
        <v>182</v>
      </c>
      <c r="Y673" s="22" t="n">
        <v>540</v>
      </c>
      <c r="Z673" s="22" t="n">
        <v>519</v>
      </c>
      <c r="AA673" s="22" t="n">
        <v>440</v>
      </c>
      <c r="AB673" s="22" t="n">
        <v>500</v>
      </c>
      <c r="AD673" s="22" t="n">
        <v>350</v>
      </c>
      <c r="AE673" s="22" t="n">
        <v>639</v>
      </c>
      <c r="AF673" s="22" t="n">
        <v>159</v>
      </c>
      <c r="AG673" s="22" t="n">
        <v>114</v>
      </c>
      <c r="AH673" s="22" t="n">
        <v>280</v>
      </c>
      <c r="AI673" s="22" t="n">
        <v>42</v>
      </c>
      <c r="AJ673" s="22" t="n">
        <v>416</v>
      </c>
      <c r="AL673" s="22" t="n">
        <v>296</v>
      </c>
      <c r="AM673" s="22" t="n">
        <v>417</v>
      </c>
      <c r="AN673" s="22" t="n">
        <v>184</v>
      </c>
      <c r="AO673" s="22" t="n">
        <v>215</v>
      </c>
      <c r="AP673" s="22" t="n">
        <v>465</v>
      </c>
      <c r="AQ673" s="22" t="n">
        <v>157</v>
      </c>
      <c r="AR673" s="22" t="n">
        <v>175</v>
      </c>
      <c r="AS673" s="22" t="n">
        <v>90</v>
      </c>
      <c r="AU673" s="22" t="n">
        <v>421</v>
      </c>
      <c r="AV673" s="22" t="n">
        <v>546</v>
      </c>
      <c r="AW673" s="22" t="n">
        <v>697</v>
      </c>
      <c r="AX673" s="22" t="n">
        <v>335</v>
      </c>
    </row>
    <row r="674">
      <c r="B674" s="23" t="inlineStr">
        <is>
          <t>1</t>
        </is>
      </c>
      <c r="C674" s="24" t="n">
        <v>0.179426721666285</v>
      </c>
      <c r="D674" s="24" t="n">
        <v>0.1600644039379665</v>
      </c>
      <c r="E674" s="24" t="n">
        <v>0.1980494149976299</v>
      </c>
      <c r="G674" s="24" t="n">
        <v>0.1205605596548581</v>
      </c>
      <c r="H674" s="24" t="n">
        <v>0.1431168671982919</v>
      </c>
      <c r="I674" s="24" t="n">
        <v>0.1892634230261546</v>
      </c>
      <c r="J674" s="24" t="n">
        <v>0.2152881588297405</v>
      </c>
      <c r="K674" s="24" t="n">
        <v>0.2290353032436525</v>
      </c>
      <c r="L674" s="24" t="n">
        <v>0.1773631069243659</v>
      </c>
      <c r="N674" s="24" t="n">
        <v>0.1751776026995431</v>
      </c>
      <c r="O674" s="24" t="n">
        <v>0.1916571099210771</v>
      </c>
      <c r="P674" s="24" t="n">
        <v>0.1621775307114177</v>
      </c>
      <c r="Q674" s="24" t="n">
        <v>0.2091598494171459</v>
      </c>
      <c r="R674" s="24" t="n">
        <v>0.1286592633518966</v>
      </c>
      <c r="S674" s="24" t="n">
        <v>0.2312395613080052</v>
      </c>
      <c r="T674" s="24" t="n">
        <v>0.1823038745228738</v>
      </c>
      <c r="U674" s="24" t="n">
        <v>0.1708577088303563</v>
      </c>
      <c r="V674" s="24" t="n">
        <v>0.1718345750243822</v>
      </c>
      <c r="W674" s="24" t="n">
        <v>0.1801264603200894</v>
      </c>
      <c r="Y674" s="24" t="n">
        <v>0.1548042350367062</v>
      </c>
      <c r="Z674" s="24" t="n">
        <v>0.1575625019279211</v>
      </c>
      <c r="AA674" s="24" t="n">
        <v>0.202248815660127</v>
      </c>
      <c r="AB674" s="24" t="n">
        <v>0.208630624600071</v>
      </c>
      <c r="AD674" s="24" t="n">
        <v>0.2000803580650063</v>
      </c>
      <c r="AE674" s="24" t="n">
        <v>0.1339128592418232</v>
      </c>
      <c r="AF674" s="24" t="n">
        <v>0.1036754132624614</v>
      </c>
      <c r="AG674" s="24" t="n">
        <v>0.1118619468331388</v>
      </c>
      <c r="AH674" s="24" t="n">
        <v>0.2607377291206356</v>
      </c>
      <c r="AI674" s="24" t="n">
        <v>0.1679889161529745</v>
      </c>
      <c r="AJ674" s="24" t="n">
        <v>0.2259129051062445</v>
      </c>
      <c r="AL674" s="24" t="n">
        <v>0.1777192238359134</v>
      </c>
      <c r="AM674" s="24" t="n">
        <v>0.1115290377462229</v>
      </c>
      <c r="AN674" s="24" t="n">
        <v>0.1256162093499193</v>
      </c>
      <c r="AO674" s="24" t="n">
        <v>0.09796602961559146</v>
      </c>
      <c r="AP674" s="24" t="n">
        <v>0.2666384987885682</v>
      </c>
      <c r="AQ674" s="24" t="n">
        <v>0.2145905383424795</v>
      </c>
      <c r="AR674" s="24" t="n">
        <v>0.1859293233425748</v>
      </c>
      <c r="AS674" s="24" t="n">
        <v>0.2790627694056355</v>
      </c>
      <c r="AU674" s="24" t="n">
        <v>0.05274416970087872</v>
      </c>
      <c r="AV674" s="24" t="n">
        <v>0.2682076799885091</v>
      </c>
      <c r="AW674" s="24" t="n">
        <v>0.2114643843725266</v>
      </c>
      <c r="AX674" s="24" t="n">
        <v>0.1273612657516761</v>
      </c>
    </row>
    <row r="675">
      <c r="B675" s="23" t="inlineStr">
        <is>
          <t>2</t>
        </is>
      </c>
      <c r="C675" s="24" t="n">
        <v>0.1564958188297366</v>
      </c>
      <c r="D675" s="24" t="n">
        <v>0.1531862666510149</v>
      </c>
      <c r="E675" s="24" t="n">
        <v>0.1602031369522033</v>
      </c>
      <c r="G675" s="24" t="n">
        <v>0.1321204289732708</v>
      </c>
      <c r="H675" s="24" t="n">
        <v>0.1143314492809132</v>
      </c>
      <c r="I675" s="24" t="n">
        <v>0.1411006657573456</v>
      </c>
      <c r="J675" s="24" t="n">
        <v>0.1749387937062437</v>
      </c>
      <c r="K675" s="24" t="n">
        <v>0.1862084263312008</v>
      </c>
      <c r="L675" s="24" t="n">
        <v>0.1843727126303618</v>
      </c>
      <c r="N675" s="24" t="n">
        <v>0.1666317824665613</v>
      </c>
      <c r="O675" s="24" t="n">
        <v>0.1403383867516033</v>
      </c>
      <c r="P675" s="24" t="n">
        <v>0.1143902060656683</v>
      </c>
      <c r="Q675" s="24" t="n">
        <v>0.1723218611923535</v>
      </c>
      <c r="R675" s="24" t="n">
        <v>0.1329490119031289</v>
      </c>
      <c r="S675" s="24" t="n">
        <v>0.1463186646986205</v>
      </c>
      <c r="T675" s="24" t="n">
        <v>0.1900641195199802</v>
      </c>
      <c r="U675" s="24" t="n">
        <v>0.1575737657146386</v>
      </c>
      <c r="V675" s="24" t="n">
        <v>0.1825332330838831</v>
      </c>
      <c r="W675" s="24" t="n">
        <v>0.1504066783570527</v>
      </c>
      <c r="Y675" s="24" t="n">
        <v>0.1519242892351997</v>
      </c>
      <c r="Z675" s="24" t="n">
        <v>0.1592583764252195</v>
      </c>
      <c r="AA675" s="24" t="n">
        <v>0.1612238240098634</v>
      </c>
      <c r="AB675" s="24" t="n">
        <v>0.1544048914492139</v>
      </c>
      <c r="AD675" s="24" t="n">
        <v>0.1877407001523034</v>
      </c>
      <c r="AE675" s="24" t="n">
        <v>0.1423324624411901</v>
      </c>
      <c r="AF675" s="24" t="n">
        <v>0.1136895106612201</v>
      </c>
      <c r="AG675" s="24" t="n">
        <v>0.1299012308316382</v>
      </c>
      <c r="AH675" s="24" t="n">
        <v>0.2044343258365788</v>
      </c>
      <c r="AI675" s="24" t="n">
        <v>0.1663744232796805</v>
      </c>
      <c r="AJ675" s="24" t="n">
        <v>0.1423486311391786</v>
      </c>
      <c r="AL675" s="24" t="n">
        <v>0.1792126706598996</v>
      </c>
      <c r="AM675" s="24" t="n">
        <v>0.1313656721701885</v>
      </c>
      <c r="AN675" s="24" t="n">
        <v>0.1530565659001737</v>
      </c>
      <c r="AO675" s="24" t="n">
        <v>0.08233117318242696</v>
      </c>
      <c r="AP675" s="24" t="n">
        <v>0.1962627781643485</v>
      </c>
      <c r="AQ675" s="24" t="n">
        <v>0.142475058024208</v>
      </c>
      <c r="AR675" s="24" t="n">
        <v>0.1428318979749972</v>
      </c>
      <c r="AS675" s="24" t="n">
        <v>0.2276441234980579</v>
      </c>
      <c r="AU675" s="24" t="n">
        <v>0.05477146804198018</v>
      </c>
      <c r="AV675" s="24" t="n">
        <v>0.2411219387903639</v>
      </c>
      <c r="AW675" s="24" t="n">
        <v>0.1597121161753689</v>
      </c>
      <c r="AX675" s="24" t="n">
        <v>0.1397606992382056</v>
      </c>
    </row>
    <row r="676">
      <c r="B676" s="23" t="inlineStr">
        <is>
          <t>3</t>
        </is>
      </c>
      <c r="C676" s="24" t="n">
        <v>0.1238372440291683</v>
      </c>
      <c r="D676" s="24" t="n">
        <v>0.1270569090033437</v>
      </c>
      <c r="E676" s="24" t="n">
        <v>0.1193864163459875</v>
      </c>
      <c r="G676" s="24" t="n">
        <v>0.1033304850803426</v>
      </c>
      <c r="H676" s="24" t="n">
        <v>0.1442313096691969</v>
      </c>
      <c r="I676" s="24" t="n">
        <v>0.1307649079836099</v>
      </c>
      <c r="J676" s="24" t="n">
        <v>0.1014742765848592</v>
      </c>
      <c r="K676" s="24" t="n">
        <v>0.1150101939535948</v>
      </c>
      <c r="L676" s="24" t="n">
        <v>0.1392517859357212</v>
      </c>
      <c r="N676" s="24" t="n">
        <v>0.1047751860012476</v>
      </c>
      <c r="O676" s="24" t="n">
        <v>0.1059979190808045</v>
      </c>
      <c r="P676" s="24" t="n">
        <v>0.130487884314279</v>
      </c>
      <c r="Q676" s="24" t="n">
        <v>0.1237615829840647</v>
      </c>
      <c r="R676" s="24" t="n">
        <v>0.1758069885201371</v>
      </c>
      <c r="S676" s="24" t="n">
        <v>0.09429321491555019</v>
      </c>
      <c r="T676" s="24" t="n">
        <v>0.0829757414287611</v>
      </c>
      <c r="U676" s="24" t="n">
        <v>0.1288165666541352</v>
      </c>
      <c r="V676" s="24" t="n">
        <v>0.1388044043747665</v>
      </c>
      <c r="W676" s="24" t="n">
        <v>0.1363300959731264</v>
      </c>
      <c r="Y676" s="24" t="n">
        <v>0.1210260820198815</v>
      </c>
      <c r="Z676" s="24" t="n">
        <v>0.1306084652795352</v>
      </c>
      <c r="AA676" s="24" t="n">
        <v>0.1308474745420027</v>
      </c>
      <c r="AB676" s="24" t="n">
        <v>0.1136757684900227</v>
      </c>
      <c r="AD676" s="24" t="n">
        <v>0.1231312863946177</v>
      </c>
      <c r="AE676" s="24" t="n">
        <v>0.1141200651390339</v>
      </c>
      <c r="AF676" s="24" t="n">
        <v>0.1206400521352341</v>
      </c>
      <c r="AG676" s="24" t="n">
        <v>0.1208165162543543</v>
      </c>
      <c r="AH676" s="24" t="n">
        <v>0.1525050208119003</v>
      </c>
      <c r="AI676" s="24" t="n">
        <v>0.1206460607434712</v>
      </c>
      <c r="AJ676" s="24" t="n">
        <v>0.1224455988335225</v>
      </c>
      <c r="AL676" s="24" t="n">
        <v>0.09670295283559387</v>
      </c>
      <c r="AM676" s="24" t="n">
        <v>0.1232644296299327</v>
      </c>
      <c r="AN676" s="24" t="n">
        <v>0.09347760311650401</v>
      </c>
      <c r="AO676" s="24" t="n">
        <v>0.1702123443978809</v>
      </c>
      <c r="AP676" s="24" t="n">
        <v>0.136424983557057</v>
      </c>
      <c r="AQ676" s="24" t="n">
        <v>0.1157387306619474</v>
      </c>
      <c r="AR676" s="24" t="n">
        <v>0.1601070801770698</v>
      </c>
      <c r="AS676" s="24" t="n">
        <v>0.04585675317749924</v>
      </c>
      <c r="AU676" s="24" t="n">
        <v>0.08091582771131149</v>
      </c>
      <c r="AV676" s="24" t="n">
        <v>0.1339883009627827</v>
      </c>
      <c r="AW676" s="24" t="n">
        <v>0.1346260220787145</v>
      </c>
      <c r="AX676" s="24" t="n">
        <v>0.138840103263483</v>
      </c>
    </row>
    <row r="677">
      <c r="B677" s="23" t="inlineStr">
        <is>
          <t>4</t>
        </is>
      </c>
      <c r="C677" s="24" t="n">
        <v>0.06975170447199182</v>
      </c>
      <c r="D677" s="24" t="n">
        <v>0.06912653553718416</v>
      </c>
      <c r="E677" s="24" t="n">
        <v>0.07057267498691477</v>
      </c>
      <c r="G677" s="24" t="n">
        <v>0.08341998106585595</v>
      </c>
      <c r="H677" s="24" t="n">
        <v>0.0830646018340272</v>
      </c>
      <c r="I677" s="24" t="n">
        <v>0.03893804332301496</v>
      </c>
      <c r="J677" s="24" t="n">
        <v>0.07881426316463573</v>
      </c>
      <c r="K677" s="24" t="n">
        <v>0.08608461544374085</v>
      </c>
      <c r="L677" s="24" t="n">
        <v>0.05654607864518885</v>
      </c>
      <c r="N677" s="24" t="n">
        <v>0.07268694964411107</v>
      </c>
      <c r="O677" s="24" t="n">
        <v>0.1210391015195358</v>
      </c>
      <c r="P677" s="24" t="n">
        <v>0.08597053129299474</v>
      </c>
      <c r="Q677" s="24" t="n">
        <v>0.05732812099422419</v>
      </c>
      <c r="R677" s="24" t="n">
        <v>0.0929413554422218</v>
      </c>
      <c r="S677" s="24" t="n">
        <v>0.06231490867897239</v>
      </c>
      <c r="T677" s="24" t="n">
        <v>0.07352797539154242</v>
      </c>
      <c r="U677" s="24" t="n">
        <v>0.06486329571266973</v>
      </c>
      <c r="V677" s="24" t="n">
        <v>0.04612486006954206</v>
      </c>
      <c r="W677" s="24" t="n">
        <v>0.06314111467594133</v>
      </c>
      <c r="Y677" s="24" t="n">
        <v>0.06403940066501589</v>
      </c>
      <c r="Z677" s="24" t="n">
        <v>0.08058203222161221</v>
      </c>
      <c r="AA677" s="24" t="n">
        <v>0.07096686251178229</v>
      </c>
      <c r="AB677" s="24" t="n">
        <v>0.06360977330440425</v>
      </c>
      <c r="AD677" s="24" t="n">
        <v>0.05953493477380706</v>
      </c>
      <c r="AE677" s="24" t="n">
        <v>0.08638777112530364</v>
      </c>
      <c r="AF677" s="24" t="n">
        <v>0.05250607992364943</v>
      </c>
      <c r="AG677" s="24" t="n">
        <v>0.06661516683010008</v>
      </c>
      <c r="AH677" s="24" t="n">
        <v>0.03675879063436815</v>
      </c>
      <c r="AI677" s="24" t="n">
        <v>0.1275912665753653</v>
      </c>
      <c r="AJ677" s="24" t="n">
        <v>0.07652644346840759</v>
      </c>
      <c r="AL677" s="24" t="n">
        <v>0.07141346757238708</v>
      </c>
      <c r="AM677" s="24" t="n">
        <v>0.07335549107527606</v>
      </c>
      <c r="AN677" s="24" t="n">
        <v>0.05610440459294515</v>
      </c>
      <c r="AO677" s="24" t="n">
        <v>0.07378928671535313</v>
      </c>
      <c r="AP677" s="24" t="n">
        <v>0.05093323706974068</v>
      </c>
      <c r="AQ677" s="24" t="n">
        <v>0.09470557706846226</v>
      </c>
      <c r="AR677" s="24" t="n">
        <v>0.09301464711364787</v>
      </c>
      <c r="AS677" s="24" t="n">
        <v>0.07419195435469761</v>
      </c>
      <c r="AU677" s="24" t="n">
        <v>0.06912377788449141</v>
      </c>
      <c r="AV677" s="24" t="n">
        <v>0.07043599312999847</v>
      </c>
      <c r="AW677" s="24" t="n">
        <v>0.07539264526501188</v>
      </c>
      <c r="AX677" s="24" t="n">
        <v>0.05769103030629111</v>
      </c>
    </row>
    <row r="678">
      <c r="B678" s="23" t="inlineStr">
        <is>
          <t>5</t>
        </is>
      </c>
      <c r="C678" s="24" t="n">
        <v>0.06901595379218535</v>
      </c>
      <c r="D678" s="24" t="n">
        <v>0.05998449187828232</v>
      </c>
      <c r="E678" s="24" t="n">
        <v>0.07805789992872894</v>
      </c>
      <c r="G678" s="24" t="n">
        <v>0.07438997886237937</v>
      </c>
      <c r="H678" s="24" t="n">
        <v>0.0568655053911609</v>
      </c>
      <c r="I678" s="24" t="n">
        <v>0.06958202763777015</v>
      </c>
      <c r="J678" s="24" t="n">
        <v>0.07180078239682389</v>
      </c>
      <c r="K678" s="24" t="n">
        <v>0.05948271200387813</v>
      </c>
      <c r="L678" s="24" t="n">
        <v>0.07902914400109939</v>
      </c>
      <c r="N678" s="24" t="n">
        <v>0.0604500006293593</v>
      </c>
      <c r="O678" s="24" t="n">
        <v>0.07777903613903822</v>
      </c>
      <c r="P678" s="24" t="n">
        <v>0.1099751675081676</v>
      </c>
      <c r="Q678" s="24" t="n">
        <v>0.1014873334290828</v>
      </c>
      <c r="R678" s="24" t="n">
        <v>0.05814404661133653</v>
      </c>
      <c r="S678" s="24" t="n">
        <v>0.0748762804646332</v>
      </c>
      <c r="T678" s="24" t="n">
        <v>0.05397139672784847</v>
      </c>
      <c r="U678" s="24" t="n">
        <v>0.06656247641587767</v>
      </c>
      <c r="V678" s="24" t="n">
        <v>0.05132691662593349</v>
      </c>
      <c r="W678" s="24" t="n">
        <v>0.03406594753994249</v>
      </c>
      <c r="Y678" s="24" t="n">
        <v>0.05003164614517834</v>
      </c>
      <c r="Z678" s="24" t="n">
        <v>0.07273940986814315</v>
      </c>
      <c r="AA678" s="24" t="n">
        <v>0.09161589065343424</v>
      </c>
      <c r="AB678" s="24" t="n">
        <v>0.06576611420620979</v>
      </c>
      <c r="AD678" s="24" t="n">
        <v>0.07276048873751115</v>
      </c>
      <c r="AE678" s="24" t="n">
        <v>0.08531665300225476</v>
      </c>
      <c r="AF678" s="24" t="n">
        <v>0.07028251034324584</v>
      </c>
      <c r="AG678" s="24" t="n">
        <v>0.06591383303781835</v>
      </c>
      <c r="AH678" s="24" t="n">
        <v>0.04031295383015927</v>
      </c>
      <c r="AI678" s="24" t="n">
        <v>0.02021158445960497</v>
      </c>
      <c r="AJ678" s="24" t="n">
        <v>0.06548909864050025</v>
      </c>
      <c r="AL678" s="24" t="n">
        <v>0.0578502790792815</v>
      </c>
      <c r="AM678" s="24" t="n">
        <v>0.08412928512016414</v>
      </c>
      <c r="AN678" s="24" t="n">
        <v>0.05470592731931289</v>
      </c>
      <c r="AO678" s="24" t="n">
        <v>0.07310266877054798</v>
      </c>
      <c r="AP678" s="24" t="n">
        <v>0.05737102533727974</v>
      </c>
      <c r="AQ678" s="24" t="n">
        <v>0.08176892603931667</v>
      </c>
      <c r="AR678" s="24" t="n">
        <v>0.08735745846231265</v>
      </c>
      <c r="AS678" s="24" t="n">
        <v>0.05740758636116855</v>
      </c>
      <c r="AU678" s="24" t="n">
        <v>0.09012038351016602</v>
      </c>
      <c r="AV678" s="24" t="n">
        <v>0.05344964968745834</v>
      </c>
      <c r="AW678" s="24" t="n">
        <v>0.06608901018030069</v>
      </c>
      <c r="AX678" s="24" t="n">
        <v>0.07394140578166539</v>
      </c>
    </row>
    <row r="679">
      <c r="B679" s="23" t="inlineStr">
        <is>
          <t>6</t>
        </is>
      </c>
      <c r="C679" s="24" t="n">
        <v>0.1027160385913787</v>
      </c>
      <c r="D679" s="24" t="n">
        <v>0.1168245727510496</v>
      </c>
      <c r="E679" s="24" t="n">
        <v>0.08875052641406472</v>
      </c>
      <c r="G679" s="24" t="n">
        <v>0.1728586299853777</v>
      </c>
      <c r="H679" s="24" t="n">
        <v>0.0950994471901766</v>
      </c>
      <c r="I679" s="24" t="n">
        <v>0.07821546163468007</v>
      </c>
      <c r="J679" s="24" t="n">
        <v>0.06511491716082507</v>
      </c>
      <c r="K679" s="24" t="n">
        <v>0.1012272225451707</v>
      </c>
      <c r="L679" s="24" t="n">
        <v>0.1140139015123841</v>
      </c>
      <c r="N679" s="24" t="n">
        <v>0.1241127887160937</v>
      </c>
      <c r="O679" s="24" t="n">
        <v>0.105607036171206</v>
      </c>
      <c r="P679" s="24" t="n">
        <v>0.09072377716467568</v>
      </c>
      <c r="Q679" s="24" t="n">
        <v>0.09091447979887643</v>
      </c>
      <c r="R679" s="24" t="n">
        <v>0.1157309356496749</v>
      </c>
      <c r="S679" s="24" t="n">
        <v>0.07858909970182901</v>
      </c>
      <c r="T679" s="24" t="n">
        <v>0.09753256333420954</v>
      </c>
      <c r="U679" s="24" t="n">
        <v>0.09878058927007295</v>
      </c>
      <c r="V679" s="24" t="n">
        <v>0.1179857221474308</v>
      </c>
      <c r="W679" s="24" t="n">
        <v>0.1198238789467924</v>
      </c>
      <c r="Y679" s="24" t="n">
        <v>0.1055950961779439</v>
      </c>
      <c r="Z679" s="24" t="n">
        <v>0.1096956677247458</v>
      </c>
      <c r="AA679" s="24" t="n">
        <v>0.09084531160333068</v>
      </c>
      <c r="AB679" s="24" t="n">
        <v>0.1028080411069356</v>
      </c>
      <c r="AD679" s="24" t="n">
        <v>0.07855978818903528</v>
      </c>
      <c r="AE679" s="24" t="n">
        <v>0.1082916312065566</v>
      </c>
      <c r="AF679" s="24" t="n">
        <v>0.1723725324905196</v>
      </c>
      <c r="AG679" s="24" t="n">
        <v>0.08091011480065376</v>
      </c>
      <c r="AH679" s="24" t="n">
        <v>0.08581161558443073</v>
      </c>
      <c r="AI679" s="24" t="n">
        <v>0.02408558779482347</v>
      </c>
      <c r="AJ679" s="24" t="n">
        <v>0.1132729714261219</v>
      </c>
      <c r="AL679" s="24" t="n">
        <v>0.08856733176026223</v>
      </c>
      <c r="AM679" s="24" t="n">
        <v>0.1226031714892492</v>
      </c>
      <c r="AN679" s="24" t="n">
        <v>0.1767512002403023</v>
      </c>
      <c r="AO679" s="24" t="n">
        <v>0.1098252997442533</v>
      </c>
      <c r="AP679" s="24" t="n">
        <v>0.07808188581045103</v>
      </c>
      <c r="AQ679" s="24" t="n">
        <v>0.09809475257598156</v>
      </c>
      <c r="AR679" s="24" t="n">
        <v>0.08191118728990376</v>
      </c>
      <c r="AS679" s="24" t="n">
        <v>0.06478034288137859</v>
      </c>
      <c r="AU679" s="24" t="n">
        <v>0.2019956121782482</v>
      </c>
      <c r="AV679" s="24" t="n">
        <v>0.06059573570023726</v>
      </c>
      <c r="AW679" s="24" t="n">
        <v>0.07606937713739169</v>
      </c>
      <c r="AX679" s="24" t="n">
        <v>0.1019369466907036</v>
      </c>
    </row>
    <row r="680">
      <c r="B680" s="23" t="inlineStr">
        <is>
          <t>7</t>
        </is>
      </c>
      <c r="C680" s="24" t="n">
        <v>0.06793214270721196</v>
      </c>
      <c r="D680" s="24" t="n">
        <v>0.07184163956104864</v>
      </c>
      <c r="E680" s="24" t="n">
        <v>0.0643117599072381</v>
      </c>
      <c r="G680" s="24" t="n">
        <v>0.08220296671902783</v>
      </c>
      <c r="H680" s="24" t="n">
        <v>0.0760048316786382</v>
      </c>
      <c r="I680" s="24" t="n">
        <v>0.07453642136931375</v>
      </c>
      <c r="J680" s="24" t="n">
        <v>0.05384895675932978</v>
      </c>
      <c r="K680" s="24" t="n">
        <v>0.04483261039370473</v>
      </c>
      <c r="L680" s="24" t="n">
        <v>0.07355730011201443</v>
      </c>
      <c r="N680" s="24" t="n">
        <v>0.08193383157858786</v>
      </c>
      <c r="O680" s="24" t="n">
        <v>0.03844593283197274</v>
      </c>
      <c r="P680" s="24" t="n">
        <v>0.07682166907023247</v>
      </c>
      <c r="Q680" s="24" t="n">
        <v>0.03508842922033432</v>
      </c>
      <c r="R680" s="24" t="n">
        <v>0.06860819951920087</v>
      </c>
      <c r="S680" s="24" t="n">
        <v>0.07307366142445784</v>
      </c>
      <c r="T680" s="24" t="n">
        <v>0.07905659444160319</v>
      </c>
      <c r="U680" s="24" t="n">
        <v>0.09102144770224933</v>
      </c>
      <c r="V680" s="24" t="n">
        <v>0.05004439310367099</v>
      </c>
      <c r="W680" s="24" t="n">
        <v>0.06445966058182624</v>
      </c>
      <c r="Y680" s="24" t="n">
        <v>0.09433935462670898</v>
      </c>
      <c r="Z680" s="24" t="n">
        <v>0.06670041480152046</v>
      </c>
      <c r="AA680" s="24" t="n">
        <v>0.03550339977340581</v>
      </c>
      <c r="AB680" s="24" t="n">
        <v>0.06922818118201242</v>
      </c>
      <c r="AD680" s="24" t="n">
        <v>0.04371726067735587</v>
      </c>
      <c r="AE680" s="24" t="n">
        <v>0.08281788725858208</v>
      </c>
      <c r="AF680" s="24" t="n">
        <v>0.05918522519680602</v>
      </c>
      <c r="AG680" s="24" t="n">
        <v>0.1158903429736139</v>
      </c>
      <c r="AH680" s="24" t="n">
        <v>0.03715619628278449</v>
      </c>
      <c r="AI680" s="24" t="n">
        <v>0.1313619849374816</v>
      </c>
      <c r="AJ680" s="24" t="n">
        <v>0.06983293700742969</v>
      </c>
      <c r="AL680" s="24" t="n">
        <v>0.05745416776020989</v>
      </c>
      <c r="AM680" s="24" t="n">
        <v>0.08229171943768038</v>
      </c>
      <c r="AN680" s="24" t="n">
        <v>0.07936021816760158</v>
      </c>
      <c r="AO680" s="24" t="n">
        <v>0.08746789912440808</v>
      </c>
      <c r="AP680" s="24" t="n">
        <v>0.0446991751026008</v>
      </c>
      <c r="AQ680" s="24" t="n">
        <v>0.09137534707594588</v>
      </c>
      <c r="AR680" s="24" t="n">
        <v>0.06313995431442951</v>
      </c>
      <c r="AS680" s="24" t="n">
        <v>0.05433609085181344</v>
      </c>
      <c r="AU680" s="24" t="n">
        <v>0.1290023570992689</v>
      </c>
      <c r="AV680" s="24" t="n">
        <v>0.04249310997119833</v>
      </c>
      <c r="AW680" s="24" t="n">
        <v>0.05079937501733475</v>
      </c>
      <c r="AX680" s="24" t="n">
        <v>0.06822784614895183</v>
      </c>
    </row>
    <row r="681">
      <c r="B681" s="23" t="inlineStr">
        <is>
          <t>Not Selected</t>
        </is>
      </c>
      <c r="C681" s="24" t="n">
        <v>0.2308243759120422</v>
      </c>
      <c r="D681" s="24" t="n">
        <v>0.2419151806801102</v>
      </c>
      <c r="E681" s="24" t="n">
        <v>0.2206681704672328</v>
      </c>
      <c r="G681" s="24" t="n">
        <v>0.2311169696588878</v>
      </c>
      <c r="H681" s="24" t="n">
        <v>0.2872859877575951</v>
      </c>
      <c r="I681" s="24" t="n">
        <v>0.2775990492681109</v>
      </c>
      <c r="J681" s="24" t="n">
        <v>0.2387198513975421</v>
      </c>
      <c r="K681" s="24" t="n">
        <v>0.1781189160850572</v>
      </c>
      <c r="L681" s="24" t="n">
        <v>0.1758659702388642</v>
      </c>
      <c r="N681" s="24" t="n">
        <v>0.2142318582644959</v>
      </c>
      <c r="O681" s="24" t="n">
        <v>0.2191354775847625</v>
      </c>
      <c r="P681" s="24" t="n">
        <v>0.2294532338725645</v>
      </c>
      <c r="Q681" s="24" t="n">
        <v>0.2099383429639181</v>
      </c>
      <c r="R681" s="24" t="n">
        <v>0.2271601990024034</v>
      </c>
      <c r="S681" s="24" t="n">
        <v>0.2392946088079317</v>
      </c>
      <c r="T681" s="24" t="n">
        <v>0.2405677346331814</v>
      </c>
      <c r="U681" s="24" t="n">
        <v>0.2215241497000001</v>
      </c>
      <c r="V681" s="24" t="n">
        <v>0.241345895570391</v>
      </c>
      <c r="W681" s="24" t="n">
        <v>0.251646163605229</v>
      </c>
      <c r="Y681" s="24" t="n">
        <v>0.2582398960933656</v>
      </c>
      <c r="Z681" s="24" t="n">
        <v>0.2228531317513026</v>
      </c>
      <c r="AA681" s="24" t="n">
        <v>0.2167484212460539</v>
      </c>
      <c r="AB681" s="24" t="n">
        <v>0.2218766056611305</v>
      </c>
      <c r="AD681" s="24" t="n">
        <v>0.2344751830103634</v>
      </c>
      <c r="AE681" s="24" t="n">
        <v>0.2468206705852557</v>
      </c>
      <c r="AF681" s="24" t="n">
        <v>0.3076486759868636</v>
      </c>
      <c r="AG681" s="24" t="n">
        <v>0.3080908484386825</v>
      </c>
      <c r="AH681" s="24" t="n">
        <v>0.1822833678991426</v>
      </c>
      <c r="AI681" s="24" t="n">
        <v>0.2417401760565986</v>
      </c>
      <c r="AJ681" s="24" t="n">
        <v>0.1841714143785949</v>
      </c>
      <c r="AL681" s="24" t="n">
        <v>0.2710799064964522</v>
      </c>
      <c r="AM681" s="24" t="n">
        <v>0.271461193331286</v>
      </c>
      <c r="AN681" s="24" t="n">
        <v>0.2609278713132411</v>
      </c>
      <c r="AO681" s="24" t="n">
        <v>0.3053052984495384</v>
      </c>
      <c r="AP681" s="24" t="n">
        <v>0.1695884161699541</v>
      </c>
      <c r="AQ681" s="24" t="n">
        <v>0.1612510702116587</v>
      </c>
      <c r="AR681" s="24" t="n">
        <v>0.1857084513250645</v>
      </c>
      <c r="AS681" s="24" t="n">
        <v>0.1967203794697489</v>
      </c>
      <c r="AU681" s="24" t="n">
        <v>0.3213264038736553</v>
      </c>
      <c r="AV681" s="24" t="n">
        <v>0.1297075917694518</v>
      </c>
      <c r="AW681" s="24" t="n">
        <v>0.225847069773351</v>
      </c>
      <c r="AX681" s="24" t="n">
        <v>0.2922407028190234</v>
      </c>
    </row>
    <row r="683">
      <c r="B683" s="20" t="inlineStr">
        <is>
          <t>Below is a list of ways that the justice system in the UK could be changed. Please rank these in order of how important you think they are for the government to be prioritising.: Increasing prison capacity by building more prisons</t>
        </is>
      </c>
    </row>
    <row r="684">
      <c r="B684" s="21" t="inlineStr">
        <is>
          <t>BASE: All Respondents</t>
        </is>
      </c>
    </row>
    <row r="685">
      <c r="B685" s="16" t="inlineStr">
        <is>
          <t>Unweighted</t>
        </is>
      </c>
      <c r="C685" s="22" t="n">
        <v>1999</v>
      </c>
      <c r="D685" s="22" t="n">
        <v>936</v>
      </c>
      <c r="E685" s="22" t="n">
        <v>1056</v>
      </c>
      <c r="G685" s="22" t="n">
        <v>282</v>
      </c>
      <c r="H685" s="22" t="n">
        <v>355</v>
      </c>
      <c r="I685" s="22" t="n">
        <v>333</v>
      </c>
      <c r="J685" s="22" t="n">
        <v>313</v>
      </c>
      <c r="K685" s="22" t="n">
        <v>283</v>
      </c>
      <c r="L685" s="22" t="n">
        <v>433</v>
      </c>
      <c r="N685" s="22" t="n">
        <v>103</v>
      </c>
      <c r="O685" s="22" t="n">
        <v>103</v>
      </c>
      <c r="P685" s="22" t="n">
        <v>259</v>
      </c>
      <c r="Q685" s="22" t="n">
        <v>192</v>
      </c>
      <c r="R685" s="22" t="n">
        <v>162</v>
      </c>
      <c r="S685" s="22" t="n">
        <v>220</v>
      </c>
      <c r="T685" s="22" t="n">
        <v>220</v>
      </c>
      <c r="U685" s="22" t="n">
        <v>302</v>
      </c>
      <c r="V685" s="22" t="n">
        <v>270</v>
      </c>
      <c r="W685" s="22" t="n">
        <v>168</v>
      </c>
      <c r="Y685" s="22" t="n">
        <v>568</v>
      </c>
      <c r="Z685" s="22" t="n">
        <v>481</v>
      </c>
      <c r="AA685" s="22" t="n">
        <v>459</v>
      </c>
      <c r="AB685" s="22" t="n">
        <v>474</v>
      </c>
      <c r="AD685" s="22" t="n">
        <v>355</v>
      </c>
      <c r="AE685" s="22" t="n">
        <v>640</v>
      </c>
      <c r="AF685" s="22" t="n">
        <v>155</v>
      </c>
      <c r="AG685" s="22" t="n">
        <v>118</v>
      </c>
      <c r="AH685" s="22" t="n">
        <v>274</v>
      </c>
      <c r="AI685" s="22" t="n">
        <v>42</v>
      </c>
      <c r="AJ685" s="22" t="n">
        <v>415</v>
      </c>
      <c r="AL685" s="22" t="n">
        <v>299</v>
      </c>
      <c r="AM685" s="22" t="n">
        <v>422</v>
      </c>
      <c r="AN685" s="22" t="n">
        <v>182</v>
      </c>
      <c r="AO685" s="22" t="n">
        <v>220</v>
      </c>
      <c r="AP685" s="22" t="n">
        <v>458</v>
      </c>
      <c r="AQ685" s="22" t="n">
        <v>159</v>
      </c>
      <c r="AR685" s="22" t="n">
        <v>174</v>
      </c>
      <c r="AS685" s="22" t="n">
        <v>85</v>
      </c>
      <c r="AU685" s="22" t="n">
        <v>423</v>
      </c>
      <c r="AV685" s="22" t="n">
        <v>543</v>
      </c>
      <c r="AW685" s="22" t="n">
        <v>701</v>
      </c>
      <c r="AX685" s="22" t="n">
        <v>332</v>
      </c>
    </row>
    <row r="686">
      <c r="B686" s="18" t="inlineStr">
        <is>
          <t>Weighted</t>
        </is>
      </c>
      <c r="C686" s="22" t="n">
        <v>1999</v>
      </c>
      <c r="D686" s="22" t="n">
        <v>987</v>
      </c>
      <c r="E686" s="22" t="n">
        <v>1009</v>
      </c>
      <c r="G686" s="22" t="n">
        <v>277</v>
      </c>
      <c r="H686" s="22" t="n">
        <v>341</v>
      </c>
      <c r="I686" s="22" t="n">
        <v>340</v>
      </c>
      <c r="J686" s="22" t="n">
        <v>341</v>
      </c>
      <c r="K686" s="22" t="n">
        <v>282</v>
      </c>
      <c r="L686" s="22" t="n">
        <v>420</v>
      </c>
      <c r="N686" s="22" t="n">
        <v>114</v>
      </c>
      <c r="O686" s="22" t="n">
        <v>91</v>
      </c>
      <c r="P686" s="22" t="n">
        <v>250</v>
      </c>
      <c r="Q686" s="22" t="n">
        <v>182</v>
      </c>
      <c r="R686" s="22" t="n">
        <v>159</v>
      </c>
      <c r="S686" s="22" t="n">
        <v>205</v>
      </c>
      <c r="T686" s="22" t="n">
        <v>205</v>
      </c>
      <c r="U686" s="22" t="n">
        <v>317</v>
      </c>
      <c r="V686" s="22" t="n">
        <v>295</v>
      </c>
      <c r="W686" s="22" t="n">
        <v>182</v>
      </c>
      <c r="Y686" s="22" t="n">
        <v>540</v>
      </c>
      <c r="Z686" s="22" t="n">
        <v>519</v>
      </c>
      <c r="AA686" s="22" t="n">
        <v>440</v>
      </c>
      <c r="AB686" s="22" t="n">
        <v>500</v>
      </c>
      <c r="AD686" s="22" t="n">
        <v>350</v>
      </c>
      <c r="AE686" s="22" t="n">
        <v>639</v>
      </c>
      <c r="AF686" s="22" t="n">
        <v>159</v>
      </c>
      <c r="AG686" s="22" t="n">
        <v>114</v>
      </c>
      <c r="AH686" s="22" t="n">
        <v>280</v>
      </c>
      <c r="AI686" s="22" t="n">
        <v>42</v>
      </c>
      <c r="AJ686" s="22" t="n">
        <v>416</v>
      </c>
      <c r="AL686" s="22" t="n">
        <v>296</v>
      </c>
      <c r="AM686" s="22" t="n">
        <v>417</v>
      </c>
      <c r="AN686" s="22" t="n">
        <v>184</v>
      </c>
      <c r="AO686" s="22" t="n">
        <v>215</v>
      </c>
      <c r="AP686" s="22" t="n">
        <v>465</v>
      </c>
      <c r="AQ686" s="22" t="n">
        <v>157</v>
      </c>
      <c r="AR686" s="22" t="n">
        <v>175</v>
      </c>
      <c r="AS686" s="22" t="n">
        <v>90</v>
      </c>
      <c r="AU686" s="22" t="n">
        <v>421</v>
      </c>
      <c r="AV686" s="22" t="n">
        <v>546</v>
      </c>
      <c r="AW686" s="22" t="n">
        <v>697</v>
      </c>
      <c r="AX686" s="22" t="n">
        <v>335</v>
      </c>
    </row>
    <row r="687">
      <c r="B687" s="23" t="inlineStr">
        <is>
          <t>1</t>
        </is>
      </c>
      <c r="C687" s="24" t="n">
        <v>0.1245868912060157</v>
      </c>
      <c r="D687" s="24" t="n">
        <v>0.1407947063917085</v>
      </c>
      <c r="E687" s="24" t="n">
        <v>0.1091061732219562</v>
      </c>
      <c r="G687" s="24" t="n">
        <v>0.1049866362602176</v>
      </c>
      <c r="H687" s="24" t="n">
        <v>0.09933027946254498</v>
      </c>
      <c r="I687" s="24" t="n">
        <v>0.1184048717000094</v>
      </c>
      <c r="J687" s="24" t="n">
        <v>0.07473549903687723</v>
      </c>
      <c r="K687" s="24" t="n">
        <v>0.1098717502437015</v>
      </c>
      <c r="L687" s="24" t="n">
        <v>0.2133743124500988</v>
      </c>
      <c r="N687" s="24" t="n">
        <v>0.134497965315044</v>
      </c>
      <c r="O687" s="24" t="n">
        <v>0.09400472075267693</v>
      </c>
      <c r="P687" s="24" t="n">
        <v>0.1359027657238692</v>
      </c>
      <c r="Q687" s="24" t="n">
        <v>0.1276305084924942</v>
      </c>
      <c r="R687" s="24" t="n">
        <v>0.1311214876332381</v>
      </c>
      <c r="S687" s="24" t="n">
        <v>0.1194993286648843</v>
      </c>
      <c r="T687" s="24" t="n">
        <v>0.1435952349765717</v>
      </c>
      <c r="U687" s="24" t="n">
        <v>0.1117498742295115</v>
      </c>
      <c r="V687" s="24" t="n">
        <v>0.1239173874828994</v>
      </c>
      <c r="W687" s="24" t="n">
        <v>0.1171744467407601</v>
      </c>
      <c r="Y687" s="24" t="n">
        <v>0.1486569368841715</v>
      </c>
      <c r="Z687" s="24" t="n">
        <v>0.1106168348191529</v>
      </c>
      <c r="AA687" s="24" t="n">
        <v>0.1164048862001862</v>
      </c>
      <c r="AB687" s="24" t="n">
        <v>0.120292324808301</v>
      </c>
      <c r="AD687" s="24" t="n">
        <v>0.1513637696134875</v>
      </c>
      <c r="AE687" s="24" t="n">
        <v>0.121323811541739</v>
      </c>
      <c r="AF687" s="24" t="n">
        <v>0.1507899065419638</v>
      </c>
      <c r="AG687" s="24" t="n">
        <v>0.1193189063579255</v>
      </c>
      <c r="AH687" s="24" t="n">
        <v>0.1320374615822682</v>
      </c>
      <c r="AI687" s="24" t="n">
        <v>0.137864175373855</v>
      </c>
      <c r="AJ687" s="24" t="n">
        <v>0.09214333294369992</v>
      </c>
      <c r="AL687" s="24" t="n">
        <v>0.1161169508869552</v>
      </c>
      <c r="AM687" s="24" t="n">
        <v>0.117599360257508</v>
      </c>
      <c r="AN687" s="24" t="n">
        <v>0.1460241266971572</v>
      </c>
      <c r="AO687" s="24" t="n">
        <v>0.1016906972735076</v>
      </c>
      <c r="AP687" s="24" t="n">
        <v>0.1387995025517737</v>
      </c>
      <c r="AQ687" s="24" t="n">
        <v>0.08703688476414223</v>
      </c>
      <c r="AR687" s="24" t="n">
        <v>0.1315172891905784</v>
      </c>
      <c r="AS687" s="24" t="n">
        <v>0.1741552798266383</v>
      </c>
      <c r="AU687" s="24" t="n">
        <v>0.1055822334535784</v>
      </c>
      <c r="AV687" s="24" t="n">
        <v>0.1741013824373248</v>
      </c>
      <c r="AW687" s="24" t="n">
        <v>0.1163578813564855</v>
      </c>
      <c r="AX687" s="24" t="n">
        <v>0.08485376593703882</v>
      </c>
    </row>
    <row r="688">
      <c r="B688" s="23" t="inlineStr">
        <is>
          <t>2</t>
        </is>
      </c>
      <c r="C688" s="24" t="n">
        <v>0.1181351412500749</v>
      </c>
      <c r="D688" s="24" t="n">
        <v>0.1364085204379358</v>
      </c>
      <c r="E688" s="24" t="n">
        <v>0.100164367066084</v>
      </c>
      <c r="G688" s="24" t="n">
        <v>0.1267906798501531</v>
      </c>
      <c r="H688" s="24" t="n">
        <v>0.1073971517152366</v>
      </c>
      <c r="I688" s="24" t="n">
        <v>0.1314693199721479</v>
      </c>
      <c r="J688" s="24" t="n">
        <v>0.09920744497808151</v>
      </c>
      <c r="K688" s="24" t="n">
        <v>0.1243613921189774</v>
      </c>
      <c r="L688" s="24" t="n">
        <v>0.1215411055455877</v>
      </c>
      <c r="N688" s="24" t="n">
        <v>0.1439077894305043</v>
      </c>
      <c r="O688" s="24" t="n">
        <v>0.1595292036336769</v>
      </c>
      <c r="P688" s="24" t="n">
        <v>0.1152058503991582</v>
      </c>
      <c r="Q688" s="24" t="n">
        <v>0.1315762466682512</v>
      </c>
      <c r="R688" s="24" t="n">
        <v>0.09980344443164191</v>
      </c>
      <c r="S688" s="24" t="n">
        <v>0.106261593149893</v>
      </c>
      <c r="T688" s="24" t="n">
        <v>0.1175141086990211</v>
      </c>
      <c r="U688" s="24" t="n">
        <v>0.1139651164544513</v>
      </c>
      <c r="V688" s="24" t="n">
        <v>0.122069794557747</v>
      </c>
      <c r="W688" s="24" t="n">
        <v>0.1028911871753558</v>
      </c>
      <c r="Y688" s="24" t="n">
        <v>0.1190294716211707</v>
      </c>
      <c r="Z688" s="24" t="n">
        <v>0.1192290596812075</v>
      </c>
      <c r="AA688" s="24" t="n">
        <v>0.1177538790707177</v>
      </c>
      <c r="AB688" s="24" t="n">
        <v>0.1163692878356103</v>
      </c>
      <c r="AD688" s="24" t="n">
        <v>0.1251396973300333</v>
      </c>
      <c r="AE688" s="24" t="n">
        <v>0.1014657578061287</v>
      </c>
      <c r="AF688" s="24" t="n">
        <v>0.1483014993398144</v>
      </c>
      <c r="AG688" s="24" t="n">
        <v>0.1268712741220809</v>
      </c>
      <c r="AH688" s="24" t="n">
        <v>0.1509355356484521</v>
      </c>
      <c r="AI688" s="24" t="n">
        <v>0.07412995361141064</v>
      </c>
      <c r="AJ688" s="24" t="n">
        <v>0.1063589924727496</v>
      </c>
      <c r="AL688" s="24" t="n">
        <v>0.1314130401540638</v>
      </c>
      <c r="AM688" s="24" t="n">
        <v>0.1177603326384746</v>
      </c>
      <c r="AN688" s="24" t="n">
        <v>0.09858015590669884</v>
      </c>
      <c r="AO688" s="24" t="n">
        <v>0.08232046890192546</v>
      </c>
      <c r="AP688" s="24" t="n">
        <v>0.1396647140957876</v>
      </c>
      <c r="AQ688" s="24" t="n">
        <v>0.1057528564372305</v>
      </c>
      <c r="AR688" s="24" t="n">
        <v>0.1134062134011797</v>
      </c>
      <c r="AS688" s="24" t="n">
        <v>0.1212057234902183</v>
      </c>
      <c r="AU688" s="24" t="n">
        <v>0.09457621868360626</v>
      </c>
      <c r="AV688" s="24" t="n">
        <v>0.1510815749948533</v>
      </c>
      <c r="AW688" s="24" t="n">
        <v>0.1066594335970817</v>
      </c>
      <c r="AX688" s="24" t="n">
        <v>0.1179103289873372</v>
      </c>
    </row>
    <row r="689">
      <c r="B689" s="23" t="inlineStr">
        <is>
          <t>3</t>
        </is>
      </c>
      <c r="C689" s="24" t="n">
        <v>0.1352649605963017</v>
      </c>
      <c r="D689" s="24" t="n">
        <v>0.124319730444884</v>
      </c>
      <c r="E689" s="24" t="n">
        <v>0.1463778915644102</v>
      </c>
      <c r="G689" s="24" t="n">
        <v>0.1682547543931523</v>
      </c>
      <c r="H689" s="24" t="n">
        <v>0.1023997726898729</v>
      </c>
      <c r="I689" s="24" t="n">
        <v>0.1238274669239698</v>
      </c>
      <c r="J689" s="24" t="n">
        <v>0.1429004032315509</v>
      </c>
      <c r="K689" s="24" t="n">
        <v>0.1536823596367505</v>
      </c>
      <c r="L689" s="24" t="n">
        <v>0.1309191283022224</v>
      </c>
      <c r="N689" s="24" t="n">
        <v>0.1283402349766179</v>
      </c>
      <c r="O689" s="24" t="n">
        <v>0.08710752363998797</v>
      </c>
      <c r="P689" s="24" t="n">
        <v>0.1139191338770683</v>
      </c>
      <c r="Q689" s="24" t="n">
        <v>0.1266714478390122</v>
      </c>
      <c r="R689" s="24" t="n">
        <v>0.0761347209072076</v>
      </c>
      <c r="S689" s="24" t="n">
        <v>0.1682969402292862</v>
      </c>
      <c r="T689" s="24" t="n">
        <v>0.1230108677656813</v>
      </c>
      <c r="U689" s="24" t="n">
        <v>0.1471951973934348</v>
      </c>
      <c r="V689" s="24" t="n">
        <v>0.1580134412476794</v>
      </c>
      <c r="W689" s="24" t="n">
        <v>0.1722098495685866</v>
      </c>
      <c r="Y689" s="24" t="n">
        <v>0.1273734637176524</v>
      </c>
      <c r="Z689" s="24" t="n">
        <v>0.1273413143786409</v>
      </c>
      <c r="AA689" s="24" t="n">
        <v>0.1402853821610902</v>
      </c>
      <c r="AB689" s="24" t="n">
        <v>0.1475945510221611</v>
      </c>
      <c r="AD689" s="24" t="n">
        <v>0.1432794342556383</v>
      </c>
      <c r="AE689" s="24" t="n">
        <v>0.1141657085711845</v>
      </c>
      <c r="AF689" s="24" t="n">
        <v>0.09813097136667087</v>
      </c>
      <c r="AG689" s="24" t="n">
        <v>0.1378194023096641</v>
      </c>
      <c r="AH689" s="24" t="n">
        <v>0.171505573638102</v>
      </c>
      <c r="AI689" s="24" t="n">
        <v>0.04309339142577936</v>
      </c>
      <c r="AJ689" s="24" t="n">
        <v>0.1594467557907379</v>
      </c>
      <c r="AL689" s="24" t="n">
        <v>0.1528507841461969</v>
      </c>
      <c r="AM689" s="24" t="n">
        <v>0.1227519719374206</v>
      </c>
      <c r="AN689" s="24" t="n">
        <v>0.1213357530695916</v>
      </c>
      <c r="AO689" s="24" t="n">
        <v>0.1247017763371005</v>
      </c>
      <c r="AP689" s="24" t="n">
        <v>0.1409770435165697</v>
      </c>
      <c r="AQ689" s="24" t="n">
        <v>0.1623533766262069</v>
      </c>
      <c r="AR689" s="24" t="n">
        <v>0.1210615696935608</v>
      </c>
      <c r="AS689" s="24" t="n">
        <v>0.1399037417371783</v>
      </c>
      <c r="AU689" s="24" t="n">
        <v>0.1146008398466577</v>
      </c>
      <c r="AV689" s="24" t="n">
        <v>0.1663322758519207</v>
      </c>
      <c r="AW689" s="24" t="n">
        <v>0.1289977852431738</v>
      </c>
      <c r="AX689" s="24" t="n">
        <v>0.1236278802841378</v>
      </c>
    </row>
    <row r="690">
      <c r="B690" s="23" t="inlineStr">
        <is>
          <t>4</t>
        </is>
      </c>
      <c r="C690" s="24" t="n">
        <v>0.09692982699662607</v>
      </c>
      <c r="D690" s="24" t="n">
        <v>0.09935695257452454</v>
      </c>
      <c r="E690" s="24" t="n">
        <v>0.09484658728683748</v>
      </c>
      <c r="G690" s="24" t="n">
        <v>0.1127253738915013</v>
      </c>
      <c r="H690" s="24" t="n">
        <v>0.1010822982524526</v>
      </c>
      <c r="I690" s="24" t="n">
        <v>0.06502986622012878</v>
      </c>
      <c r="J690" s="24" t="n">
        <v>0.08498841091159759</v>
      </c>
      <c r="K690" s="24" t="n">
        <v>0.1017105966099888</v>
      </c>
      <c r="L690" s="24" t="n">
        <v>0.1154476329707206</v>
      </c>
      <c r="N690" s="24" t="n">
        <v>0.06987126278621525</v>
      </c>
      <c r="O690" s="24" t="n">
        <v>0.1044835752158216</v>
      </c>
      <c r="P690" s="24" t="n">
        <v>0.1174932544358974</v>
      </c>
      <c r="Q690" s="24" t="n">
        <v>0.1190902973988096</v>
      </c>
      <c r="R690" s="24" t="n">
        <v>0.1154906526105589</v>
      </c>
      <c r="S690" s="24" t="n">
        <v>0.07291144297232437</v>
      </c>
      <c r="T690" s="24" t="n">
        <v>0.0908193706300407</v>
      </c>
      <c r="U690" s="24" t="n">
        <v>0.1043369411686921</v>
      </c>
      <c r="V690" s="24" t="n">
        <v>0.07339573973990028</v>
      </c>
      <c r="W690" s="24" t="n">
        <v>0.102610334685208</v>
      </c>
      <c r="Y690" s="24" t="n">
        <v>0.09598465150538606</v>
      </c>
      <c r="Z690" s="24" t="n">
        <v>0.093607691648499</v>
      </c>
      <c r="AA690" s="24" t="n">
        <v>0.08825156611394221</v>
      </c>
      <c r="AB690" s="24" t="n">
        <v>0.109035862595283</v>
      </c>
      <c r="AD690" s="24" t="n">
        <v>0.1159038315269658</v>
      </c>
      <c r="AE690" s="24" t="n">
        <v>0.1054255618743887</v>
      </c>
      <c r="AF690" s="24" t="n">
        <v>0.094431088062942</v>
      </c>
      <c r="AG690" s="24" t="n">
        <v>0.0950286197921517</v>
      </c>
      <c r="AH690" s="24" t="n">
        <v>0.07844566682903951</v>
      </c>
      <c r="AI690" s="24" t="n">
        <v>0.02003175395122548</v>
      </c>
      <c r="AJ690" s="24" t="n">
        <v>0.0896834814775635</v>
      </c>
      <c r="AL690" s="24" t="n">
        <v>0.09547712967802208</v>
      </c>
      <c r="AM690" s="24" t="n">
        <v>0.1006351564359017</v>
      </c>
      <c r="AN690" s="24" t="n">
        <v>0.1207969330623515</v>
      </c>
      <c r="AO690" s="24" t="n">
        <v>0.1067643538662001</v>
      </c>
      <c r="AP690" s="24" t="n">
        <v>0.1037502599228157</v>
      </c>
      <c r="AQ690" s="24" t="n">
        <v>0.07540025652984865</v>
      </c>
      <c r="AR690" s="24" t="n">
        <v>0.06586270143413708</v>
      </c>
      <c r="AS690" s="24" t="n">
        <v>0.07519861554939507</v>
      </c>
      <c r="AU690" s="24" t="n">
        <v>0.1188506239161916</v>
      </c>
      <c r="AV690" s="24" t="n">
        <v>0.09743606082569874</v>
      </c>
      <c r="AW690" s="24" t="n">
        <v>0.09429833147302115</v>
      </c>
      <c r="AX690" s="24" t="n">
        <v>0.07399757286897014</v>
      </c>
    </row>
    <row r="691">
      <c r="B691" s="23" t="inlineStr">
        <is>
          <t>5</t>
        </is>
      </c>
      <c r="C691" s="24" t="n">
        <v>0.09188667303173152</v>
      </c>
      <c r="D691" s="24" t="n">
        <v>0.09506241154839982</v>
      </c>
      <c r="E691" s="24" t="n">
        <v>0.08860378353634731</v>
      </c>
      <c r="G691" s="24" t="n">
        <v>0.08680501004521068</v>
      </c>
      <c r="H691" s="24" t="n">
        <v>0.1334316329664772</v>
      </c>
      <c r="I691" s="24" t="n">
        <v>0.07230996216080919</v>
      </c>
      <c r="J691" s="24" t="n">
        <v>0.08745659277793527</v>
      </c>
      <c r="K691" s="24" t="n">
        <v>0.08673044025341199</v>
      </c>
      <c r="L691" s="24" t="n">
        <v>0.08438259789523853</v>
      </c>
      <c r="N691" s="24" t="n">
        <v>0.07912935184266988</v>
      </c>
      <c r="O691" s="24" t="n">
        <v>0.10925979198986</v>
      </c>
      <c r="P691" s="24" t="n">
        <v>0.08305278569156779</v>
      </c>
      <c r="Q691" s="24" t="n">
        <v>0.07506607033323617</v>
      </c>
      <c r="R691" s="24" t="n">
        <v>0.09122079615295482</v>
      </c>
      <c r="S691" s="24" t="n">
        <v>0.06355328661534611</v>
      </c>
      <c r="T691" s="24" t="n">
        <v>0.1223099841435636</v>
      </c>
      <c r="U691" s="24" t="n">
        <v>0.0989473772595524</v>
      </c>
      <c r="V691" s="24" t="n">
        <v>0.09578362837691866</v>
      </c>
      <c r="W691" s="24" t="n">
        <v>0.09972746895755286</v>
      </c>
      <c r="Y691" s="24" t="n">
        <v>0.0955724209754762</v>
      </c>
      <c r="Z691" s="24" t="n">
        <v>0.1063640133512211</v>
      </c>
      <c r="AA691" s="24" t="n">
        <v>0.0779752907831361</v>
      </c>
      <c r="AB691" s="24" t="n">
        <v>0.08512060237962102</v>
      </c>
      <c r="AD691" s="24" t="n">
        <v>0.07786574119078876</v>
      </c>
      <c r="AE691" s="24" t="n">
        <v>0.1029147148180054</v>
      </c>
      <c r="AF691" s="24" t="n">
        <v>0.1169087542386558</v>
      </c>
      <c r="AG691" s="24" t="n">
        <v>0.1079917794100228</v>
      </c>
      <c r="AH691" s="24" t="n">
        <v>0.05369532537506341</v>
      </c>
      <c r="AI691" s="24" t="n">
        <v>0.1020922573458702</v>
      </c>
      <c r="AJ691" s="24" t="n">
        <v>0.09742020784640423</v>
      </c>
      <c r="AL691" s="24" t="n">
        <v>0.107633531562448</v>
      </c>
      <c r="AM691" s="24" t="n">
        <v>0.09477700795024337</v>
      </c>
      <c r="AN691" s="24" t="n">
        <v>0.09069237761919274</v>
      </c>
      <c r="AO691" s="24" t="n">
        <v>0.1226250740931731</v>
      </c>
      <c r="AP691" s="24" t="n">
        <v>0.06285944528559356</v>
      </c>
      <c r="AQ691" s="24" t="n">
        <v>0.120645744788064</v>
      </c>
      <c r="AR691" s="24" t="n">
        <v>0.1042482848665456</v>
      </c>
      <c r="AS691" s="24" t="n">
        <v>0.03167666802662927</v>
      </c>
      <c r="AU691" s="24" t="n">
        <v>0.1373631858914311</v>
      </c>
      <c r="AV691" s="24" t="n">
        <v>0.06303728305075049</v>
      </c>
      <c r="AW691" s="24" t="n">
        <v>0.08696645155344139</v>
      </c>
      <c r="AX691" s="24" t="n">
        <v>0.09195979767985571</v>
      </c>
    </row>
    <row r="692">
      <c r="B692" s="23" t="inlineStr">
        <is>
          <t>6</t>
        </is>
      </c>
      <c r="C692" s="24" t="n">
        <v>0.08290301266166161</v>
      </c>
      <c r="D692" s="24" t="n">
        <v>0.07611749081294204</v>
      </c>
      <c r="E692" s="24" t="n">
        <v>0.08978963431195502</v>
      </c>
      <c r="G692" s="24" t="n">
        <v>0.07636868502166547</v>
      </c>
      <c r="H692" s="24" t="n">
        <v>0.09408249378625864</v>
      </c>
      <c r="I692" s="24" t="n">
        <v>0.0840918011568048</v>
      </c>
      <c r="J692" s="24" t="n">
        <v>0.09488078479785234</v>
      </c>
      <c r="K692" s="24" t="n">
        <v>0.08283024026906759</v>
      </c>
      <c r="L692" s="24" t="n">
        <v>0.06749196962316016</v>
      </c>
      <c r="N692" s="24" t="n">
        <v>0.08689183047756402</v>
      </c>
      <c r="O692" s="24" t="n">
        <v>0.1478746021935211</v>
      </c>
      <c r="P692" s="24" t="n">
        <v>0.1010826056688549</v>
      </c>
      <c r="Q692" s="24" t="n">
        <v>0.05738834110292117</v>
      </c>
      <c r="R692" s="24" t="n">
        <v>0.08704397453441519</v>
      </c>
      <c r="S692" s="24" t="n">
        <v>0.08424202776219922</v>
      </c>
      <c r="T692" s="24" t="n">
        <v>0.09644873938942505</v>
      </c>
      <c r="U692" s="24" t="n">
        <v>0.0785233379825295</v>
      </c>
      <c r="V692" s="24" t="n">
        <v>0.06322893954362156</v>
      </c>
      <c r="W692" s="24" t="n">
        <v>0.06768070066756791</v>
      </c>
      <c r="Y692" s="24" t="n">
        <v>0.05873851426330737</v>
      </c>
      <c r="Z692" s="24" t="n">
        <v>0.1060780276833697</v>
      </c>
      <c r="AA692" s="24" t="n">
        <v>0.08849647015608654</v>
      </c>
      <c r="AB692" s="24" t="n">
        <v>0.08002276274425721</v>
      </c>
      <c r="AD692" s="24" t="n">
        <v>0.074505061764813</v>
      </c>
      <c r="AE692" s="24" t="n">
        <v>0.08602230669606653</v>
      </c>
      <c r="AF692" s="24" t="n">
        <v>0.04562035497378176</v>
      </c>
      <c r="AG692" s="24" t="n">
        <v>0.09518784088094259</v>
      </c>
      <c r="AH692" s="24" t="n">
        <v>0.08479329060823509</v>
      </c>
      <c r="AI692" s="24" t="n">
        <v>0.1280092549736069</v>
      </c>
      <c r="AJ692" s="24" t="n">
        <v>0.09015737152362428</v>
      </c>
      <c r="AL692" s="24" t="n">
        <v>0.05988013979100142</v>
      </c>
      <c r="AM692" s="24" t="n">
        <v>0.07585134242729823</v>
      </c>
      <c r="AN692" s="24" t="n">
        <v>0.08223243813284578</v>
      </c>
      <c r="AO692" s="24" t="n">
        <v>0.08152551729397495</v>
      </c>
      <c r="AP692" s="24" t="n">
        <v>0.08011549107837132</v>
      </c>
      <c r="AQ692" s="24" t="n">
        <v>0.1238717207334692</v>
      </c>
      <c r="AR692" s="24" t="n">
        <v>0.08091036807784614</v>
      </c>
      <c r="AS692" s="24" t="n">
        <v>0.1424959259892328</v>
      </c>
      <c r="AU692" s="24" t="n">
        <v>0.0800273971762271</v>
      </c>
      <c r="AV692" s="24" t="n">
        <v>0.08345669523399976</v>
      </c>
      <c r="AW692" s="24" t="n">
        <v>0.09029589047121787</v>
      </c>
      <c r="AX692" s="24" t="n">
        <v>0.0702389361805975</v>
      </c>
    </row>
    <row r="693">
      <c r="B693" s="23" t="inlineStr">
        <is>
          <t>7</t>
        </is>
      </c>
      <c r="C693" s="24" t="n">
        <v>0.08667413163837234</v>
      </c>
      <c r="D693" s="24" t="n">
        <v>0.06114392298479489</v>
      </c>
      <c r="E693" s="24" t="n">
        <v>0.1110337395024142</v>
      </c>
      <c r="G693" s="24" t="n">
        <v>0.07668368838978784</v>
      </c>
      <c r="H693" s="24" t="n">
        <v>0.0816185889062407</v>
      </c>
      <c r="I693" s="24" t="n">
        <v>0.08067747367987267</v>
      </c>
      <c r="J693" s="24" t="n">
        <v>0.08692501719604379</v>
      </c>
      <c r="K693" s="24" t="n">
        <v>0.1104457328716603</v>
      </c>
      <c r="L693" s="24" t="n">
        <v>0.08605824199928831</v>
      </c>
      <c r="N693" s="24" t="n">
        <v>0.1226700930267115</v>
      </c>
      <c r="O693" s="24" t="n">
        <v>0.0564835740044176</v>
      </c>
      <c r="P693" s="24" t="n">
        <v>0.07207581230269262</v>
      </c>
      <c r="Q693" s="24" t="n">
        <v>0.112630365739054</v>
      </c>
      <c r="R693" s="24" t="n">
        <v>0.09806554335330005</v>
      </c>
      <c r="S693" s="24" t="n">
        <v>0.0830487670528085</v>
      </c>
      <c r="T693" s="24" t="n">
        <v>0.07478650624599444</v>
      </c>
      <c r="U693" s="24" t="n">
        <v>0.07258696190597291</v>
      </c>
      <c r="V693" s="24" t="n">
        <v>0.09783985771122493</v>
      </c>
      <c r="W693" s="24" t="n">
        <v>0.08729320582561037</v>
      </c>
      <c r="Y693" s="24" t="n">
        <v>0.08440728135758299</v>
      </c>
      <c r="Z693" s="24" t="n">
        <v>0.08716314301933936</v>
      </c>
      <c r="AA693" s="24" t="n">
        <v>0.1095492821529483</v>
      </c>
      <c r="AB693" s="24" t="n">
        <v>0.06848460367535432</v>
      </c>
      <c r="AD693" s="24" t="n">
        <v>0.07888351421644098</v>
      </c>
      <c r="AE693" s="24" t="n">
        <v>0.08987459037660933</v>
      </c>
      <c r="AF693" s="24" t="n">
        <v>0.08423641428635878</v>
      </c>
      <c r="AG693" s="24" t="n">
        <v>0.05160940636782042</v>
      </c>
      <c r="AH693" s="24" t="n">
        <v>0.07581636623021776</v>
      </c>
      <c r="AI693" s="24" t="n">
        <v>0.1177561326282617</v>
      </c>
      <c r="AJ693" s="24" t="n">
        <v>0.103003745402777</v>
      </c>
      <c r="AL693" s="24" t="n">
        <v>0.05853191241103291</v>
      </c>
      <c r="AM693" s="24" t="n">
        <v>0.09266861653576049</v>
      </c>
      <c r="AN693" s="24" t="n">
        <v>0.1172449583082171</v>
      </c>
      <c r="AO693" s="24" t="n">
        <v>0.045827361276095</v>
      </c>
      <c r="AP693" s="24" t="n">
        <v>0.0948496395460167</v>
      </c>
      <c r="AQ693" s="24" t="n">
        <v>0.1018577104588851</v>
      </c>
      <c r="AR693" s="24" t="n">
        <v>0.1138607928172659</v>
      </c>
      <c r="AS693" s="24" t="n">
        <v>0.06480584243687289</v>
      </c>
      <c r="AU693" s="24" t="n">
        <v>0.07288662332894072</v>
      </c>
      <c r="AV693" s="24" t="n">
        <v>0.07898834775351975</v>
      </c>
      <c r="AW693" s="24" t="n">
        <v>0.09955660789980485</v>
      </c>
      <c r="AX693" s="24" t="n">
        <v>0.08975903568447031</v>
      </c>
    </row>
    <row r="694">
      <c r="B694" s="23" t="inlineStr">
        <is>
          <t>Not Selected</t>
        </is>
      </c>
      <c r="C694" s="24" t="n">
        <v>0.2636193626192161</v>
      </c>
      <c r="D694" s="24" t="n">
        <v>0.2667962648048106</v>
      </c>
      <c r="E694" s="24" t="n">
        <v>0.2600778235099958</v>
      </c>
      <c r="G694" s="24" t="n">
        <v>0.2473851721483117</v>
      </c>
      <c r="H694" s="24" t="n">
        <v>0.2806577822209164</v>
      </c>
      <c r="I694" s="24" t="n">
        <v>0.3241892381862574</v>
      </c>
      <c r="J694" s="24" t="n">
        <v>0.3289058470700614</v>
      </c>
      <c r="K694" s="24" t="n">
        <v>0.2303674879964419</v>
      </c>
      <c r="L694" s="24" t="n">
        <v>0.1807850112136834</v>
      </c>
      <c r="N694" s="24" t="n">
        <v>0.234691472144673</v>
      </c>
      <c r="O694" s="24" t="n">
        <v>0.2412570085700379</v>
      </c>
      <c r="P694" s="24" t="n">
        <v>0.2612677919008915</v>
      </c>
      <c r="Q694" s="24" t="n">
        <v>0.2499467224262215</v>
      </c>
      <c r="R694" s="24" t="n">
        <v>0.3011193803766836</v>
      </c>
      <c r="S694" s="24" t="n">
        <v>0.3021866135532584</v>
      </c>
      <c r="T694" s="24" t="n">
        <v>0.2315151881497023</v>
      </c>
      <c r="U694" s="24" t="n">
        <v>0.2726951936058554</v>
      </c>
      <c r="V694" s="24" t="n">
        <v>0.265751211340009</v>
      </c>
      <c r="W694" s="24" t="n">
        <v>0.2504128063793585</v>
      </c>
      <c r="Y694" s="24" t="n">
        <v>0.2702372596752528</v>
      </c>
      <c r="Z694" s="24" t="n">
        <v>0.2495999154185695</v>
      </c>
      <c r="AA694" s="24" t="n">
        <v>0.2612832433618928</v>
      </c>
      <c r="AB694" s="24" t="n">
        <v>0.2730800049394121</v>
      </c>
      <c r="AD694" s="24" t="n">
        <v>0.2330589501018323</v>
      </c>
      <c r="AE694" s="24" t="n">
        <v>0.2788075483158778</v>
      </c>
      <c r="AF694" s="24" t="n">
        <v>0.2615810111898128</v>
      </c>
      <c r="AG694" s="24" t="n">
        <v>0.2661727707593918</v>
      </c>
      <c r="AH694" s="24" t="n">
        <v>0.2527707800886218</v>
      </c>
      <c r="AI694" s="24" t="n">
        <v>0.3770230806899907</v>
      </c>
      <c r="AJ694" s="24" t="n">
        <v>0.2617861125424438</v>
      </c>
      <c r="AL694" s="24" t="n">
        <v>0.2780965113702795</v>
      </c>
      <c r="AM694" s="24" t="n">
        <v>0.277956211817393</v>
      </c>
      <c r="AN694" s="24" t="n">
        <v>0.2230932572039454</v>
      </c>
      <c r="AO694" s="24" t="n">
        <v>0.3345447509580234</v>
      </c>
      <c r="AP694" s="24" t="n">
        <v>0.2389839040030718</v>
      </c>
      <c r="AQ694" s="24" t="n">
        <v>0.2230814496621535</v>
      </c>
      <c r="AR694" s="24" t="n">
        <v>0.2691327805188865</v>
      </c>
      <c r="AS694" s="24" t="n">
        <v>0.250558202943835</v>
      </c>
      <c r="AU694" s="24" t="n">
        <v>0.2761128777033671</v>
      </c>
      <c r="AV694" s="24" t="n">
        <v>0.1855663798519323</v>
      </c>
      <c r="AW694" s="24" t="n">
        <v>0.2768676184057737</v>
      </c>
      <c r="AX694" s="24" t="n">
        <v>0.3476526823775925</v>
      </c>
    </row>
    <row r="696">
      <c r="B696" s="20" t="inlineStr">
        <is>
          <t>Below is a list of ways that the justice system in the UK could be changed. Please rank these in order of how important you think they are for the government to be prioritising.: Improving rehabilitation for offenders to reduce the chances of reoffending</t>
        </is>
      </c>
    </row>
    <row r="697">
      <c r="B697" s="21" t="inlineStr">
        <is>
          <t>BASE: All Respondents</t>
        </is>
      </c>
    </row>
    <row r="698">
      <c r="B698" s="16" t="inlineStr">
        <is>
          <t>Unweighted</t>
        </is>
      </c>
      <c r="C698" s="22" t="n">
        <v>1999</v>
      </c>
      <c r="D698" s="22" t="n">
        <v>936</v>
      </c>
      <c r="E698" s="22" t="n">
        <v>1056</v>
      </c>
      <c r="G698" s="22" t="n">
        <v>282</v>
      </c>
      <c r="H698" s="22" t="n">
        <v>355</v>
      </c>
      <c r="I698" s="22" t="n">
        <v>333</v>
      </c>
      <c r="J698" s="22" t="n">
        <v>313</v>
      </c>
      <c r="K698" s="22" t="n">
        <v>283</v>
      </c>
      <c r="L698" s="22" t="n">
        <v>433</v>
      </c>
      <c r="N698" s="22" t="n">
        <v>103</v>
      </c>
      <c r="O698" s="22" t="n">
        <v>103</v>
      </c>
      <c r="P698" s="22" t="n">
        <v>259</v>
      </c>
      <c r="Q698" s="22" t="n">
        <v>192</v>
      </c>
      <c r="R698" s="22" t="n">
        <v>162</v>
      </c>
      <c r="S698" s="22" t="n">
        <v>220</v>
      </c>
      <c r="T698" s="22" t="n">
        <v>220</v>
      </c>
      <c r="U698" s="22" t="n">
        <v>302</v>
      </c>
      <c r="V698" s="22" t="n">
        <v>270</v>
      </c>
      <c r="W698" s="22" t="n">
        <v>168</v>
      </c>
      <c r="Y698" s="22" t="n">
        <v>568</v>
      </c>
      <c r="Z698" s="22" t="n">
        <v>481</v>
      </c>
      <c r="AA698" s="22" t="n">
        <v>459</v>
      </c>
      <c r="AB698" s="22" t="n">
        <v>474</v>
      </c>
      <c r="AD698" s="22" t="n">
        <v>355</v>
      </c>
      <c r="AE698" s="22" t="n">
        <v>640</v>
      </c>
      <c r="AF698" s="22" t="n">
        <v>155</v>
      </c>
      <c r="AG698" s="22" t="n">
        <v>118</v>
      </c>
      <c r="AH698" s="22" t="n">
        <v>274</v>
      </c>
      <c r="AI698" s="22" t="n">
        <v>42</v>
      </c>
      <c r="AJ698" s="22" t="n">
        <v>415</v>
      </c>
      <c r="AL698" s="22" t="n">
        <v>299</v>
      </c>
      <c r="AM698" s="22" t="n">
        <v>422</v>
      </c>
      <c r="AN698" s="22" t="n">
        <v>182</v>
      </c>
      <c r="AO698" s="22" t="n">
        <v>220</v>
      </c>
      <c r="AP698" s="22" t="n">
        <v>458</v>
      </c>
      <c r="AQ698" s="22" t="n">
        <v>159</v>
      </c>
      <c r="AR698" s="22" t="n">
        <v>174</v>
      </c>
      <c r="AS698" s="22" t="n">
        <v>85</v>
      </c>
      <c r="AU698" s="22" t="n">
        <v>423</v>
      </c>
      <c r="AV698" s="22" t="n">
        <v>543</v>
      </c>
      <c r="AW698" s="22" t="n">
        <v>701</v>
      </c>
      <c r="AX698" s="22" t="n">
        <v>332</v>
      </c>
    </row>
    <row r="699">
      <c r="B699" s="18" t="inlineStr">
        <is>
          <t>Weighted</t>
        </is>
      </c>
      <c r="C699" s="22" t="n">
        <v>1999</v>
      </c>
      <c r="D699" s="22" t="n">
        <v>987</v>
      </c>
      <c r="E699" s="22" t="n">
        <v>1009</v>
      </c>
      <c r="G699" s="22" t="n">
        <v>277</v>
      </c>
      <c r="H699" s="22" t="n">
        <v>341</v>
      </c>
      <c r="I699" s="22" t="n">
        <v>340</v>
      </c>
      <c r="J699" s="22" t="n">
        <v>341</v>
      </c>
      <c r="K699" s="22" t="n">
        <v>282</v>
      </c>
      <c r="L699" s="22" t="n">
        <v>420</v>
      </c>
      <c r="N699" s="22" t="n">
        <v>114</v>
      </c>
      <c r="O699" s="22" t="n">
        <v>91</v>
      </c>
      <c r="P699" s="22" t="n">
        <v>250</v>
      </c>
      <c r="Q699" s="22" t="n">
        <v>182</v>
      </c>
      <c r="R699" s="22" t="n">
        <v>159</v>
      </c>
      <c r="S699" s="22" t="n">
        <v>205</v>
      </c>
      <c r="T699" s="22" t="n">
        <v>205</v>
      </c>
      <c r="U699" s="22" t="n">
        <v>317</v>
      </c>
      <c r="V699" s="22" t="n">
        <v>295</v>
      </c>
      <c r="W699" s="22" t="n">
        <v>182</v>
      </c>
      <c r="Y699" s="22" t="n">
        <v>540</v>
      </c>
      <c r="Z699" s="22" t="n">
        <v>519</v>
      </c>
      <c r="AA699" s="22" t="n">
        <v>440</v>
      </c>
      <c r="AB699" s="22" t="n">
        <v>500</v>
      </c>
      <c r="AD699" s="22" t="n">
        <v>350</v>
      </c>
      <c r="AE699" s="22" t="n">
        <v>639</v>
      </c>
      <c r="AF699" s="22" t="n">
        <v>159</v>
      </c>
      <c r="AG699" s="22" t="n">
        <v>114</v>
      </c>
      <c r="AH699" s="22" t="n">
        <v>280</v>
      </c>
      <c r="AI699" s="22" t="n">
        <v>42</v>
      </c>
      <c r="AJ699" s="22" t="n">
        <v>416</v>
      </c>
      <c r="AL699" s="22" t="n">
        <v>296</v>
      </c>
      <c r="AM699" s="22" t="n">
        <v>417</v>
      </c>
      <c r="AN699" s="22" t="n">
        <v>184</v>
      </c>
      <c r="AO699" s="22" t="n">
        <v>215</v>
      </c>
      <c r="AP699" s="22" t="n">
        <v>465</v>
      </c>
      <c r="AQ699" s="22" t="n">
        <v>157</v>
      </c>
      <c r="AR699" s="22" t="n">
        <v>175</v>
      </c>
      <c r="AS699" s="22" t="n">
        <v>90</v>
      </c>
      <c r="AU699" s="22" t="n">
        <v>421</v>
      </c>
      <c r="AV699" s="22" t="n">
        <v>546</v>
      </c>
      <c r="AW699" s="22" t="n">
        <v>697</v>
      </c>
      <c r="AX699" s="22" t="n">
        <v>335</v>
      </c>
    </row>
    <row r="700">
      <c r="B700" s="23" t="inlineStr">
        <is>
          <t>1</t>
        </is>
      </c>
      <c r="C700" s="24" t="n">
        <v>0.2191200375040736</v>
      </c>
      <c r="D700" s="24" t="n">
        <v>0.2189080069559411</v>
      </c>
      <c r="E700" s="24" t="n">
        <v>0.2191310866489987</v>
      </c>
      <c r="G700" s="24" t="n">
        <v>0.2521502274389042</v>
      </c>
      <c r="H700" s="24" t="n">
        <v>0.2688999051433351</v>
      </c>
      <c r="I700" s="24" t="n">
        <v>0.2663966096358433</v>
      </c>
      <c r="J700" s="24" t="n">
        <v>0.1889751318653454</v>
      </c>
      <c r="K700" s="24" t="n">
        <v>0.1967620327409109</v>
      </c>
      <c r="L700" s="24" t="n">
        <v>0.1580993392190035</v>
      </c>
      <c r="N700" s="24" t="n">
        <v>0.211199229263133</v>
      </c>
      <c r="O700" s="24" t="n">
        <v>0.1758357858328755</v>
      </c>
      <c r="P700" s="24" t="n">
        <v>0.2331083797277086</v>
      </c>
      <c r="Q700" s="24" t="n">
        <v>0.1803726318409961</v>
      </c>
      <c r="R700" s="24" t="n">
        <v>0.251990309481084</v>
      </c>
      <c r="S700" s="24" t="n">
        <v>0.2241198289894656</v>
      </c>
      <c r="T700" s="24" t="n">
        <v>0.2047705484995091</v>
      </c>
      <c r="U700" s="24" t="n">
        <v>0.2128315912209058</v>
      </c>
      <c r="V700" s="24" t="n">
        <v>0.2092057226098172</v>
      </c>
      <c r="W700" s="24" t="n">
        <v>0.2740592592195842</v>
      </c>
      <c r="Y700" s="24" t="n">
        <v>0.2282915732840152</v>
      </c>
      <c r="Z700" s="24" t="n">
        <v>0.2356737136362479</v>
      </c>
      <c r="AA700" s="24" t="n">
        <v>0.2173102484972556</v>
      </c>
      <c r="AB700" s="24" t="n">
        <v>0.1936246773625397</v>
      </c>
      <c r="AD700" s="24" t="n">
        <v>0.1551371421617121</v>
      </c>
      <c r="AE700" s="24" t="n">
        <v>0.2685240580120469</v>
      </c>
      <c r="AF700" s="24" t="n">
        <v>0.2681299627908163</v>
      </c>
      <c r="AG700" s="24" t="n">
        <v>0.2766990191133338</v>
      </c>
      <c r="AH700" s="24" t="n">
        <v>0.1177278260761334</v>
      </c>
      <c r="AI700" s="24" t="n">
        <v>0.199124515300635</v>
      </c>
      <c r="AJ700" s="24" t="n">
        <v>0.2327900475345235</v>
      </c>
      <c r="AL700" s="24" t="n">
        <v>0.2139566942763672</v>
      </c>
      <c r="AM700" s="24" t="n">
        <v>0.2641381302202425</v>
      </c>
      <c r="AN700" s="24" t="n">
        <v>0.2778729123850975</v>
      </c>
      <c r="AO700" s="24" t="n">
        <v>0.3106630519864829</v>
      </c>
      <c r="AP700" s="24" t="n">
        <v>0.1235191002590417</v>
      </c>
      <c r="AQ700" s="24" t="n">
        <v>0.2358789941746934</v>
      </c>
      <c r="AR700" s="24" t="n">
        <v>0.2118748863217108</v>
      </c>
      <c r="AS700" s="24" t="n">
        <v>0.1679158112268159</v>
      </c>
      <c r="AU700" s="24" t="n">
        <v>0.401349747790607</v>
      </c>
      <c r="AV700" s="24" t="n">
        <v>0.1012362775239803</v>
      </c>
      <c r="AW700" s="24" t="n">
        <v>0.2161251423143939</v>
      </c>
      <c r="AX700" s="24" t="n">
        <v>0.1883494668908743</v>
      </c>
    </row>
    <row r="701">
      <c r="B701" s="23" t="inlineStr">
        <is>
          <t>2</t>
        </is>
      </c>
      <c r="C701" s="24" t="n">
        <v>0.184536625226136</v>
      </c>
      <c r="D701" s="24" t="n">
        <v>0.1844823643826023</v>
      </c>
      <c r="E701" s="24" t="n">
        <v>0.1843248891225725</v>
      </c>
      <c r="G701" s="24" t="n">
        <v>0.216639742723775</v>
      </c>
      <c r="H701" s="24" t="n">
        <v>0.2140397734616309</v>
      </c>
      <c r="I701" s="24" t="n">
        <v>0.1649193451962108</v>
      </c>
      <c r="J701" s="24" t="n">
        <v>0.1979662310382457</v>
      </c>
      <c r="K701" s="24" t="n">
        <v>0.1638357377572319</v>
      </c>
      <c r="L701" s="24" t="n">
        <v>0.1582795053555175</v>
      </c>
      <c r="N701" s="24" t="n">
        <v>0.2295919474558799</v>
      </c>
      <c r="O701" s="24" t="n">
        <v>0.2232566834284132</v>
      </c>
      <c r="P701" s="24" t="n">
        <v>0.205777031818347</v>
      </c>
      <c r="Q701" s="24" t="n">
        <v>0.1861016691248088</v>
      </c>
      <c r="R701" s="24" t="n">
        <v>0.1473444310007299</v>
      </c>
      <c r="S701" s="24" t="n">
        <v>0.1758518493021736</v>
      </c>
      <c r="T701" s="24" t="n">
        <v>0.1564065256180582</v>
      </c>
      <c r="U701" s="24" t="n">
        <v>0.2142819171953065</v>
      </c>
      <c r="V701" s="24" t="n">
        <v>0.1689778332998985</v>
      </c>
      <c r="W701" s="24" t="n">
        <v>0.1536210175148634</v>
      </c>
      <c r="Y701" s="24" t="n">
        <v>0.212105885901524</v>
      </c>
      <c r="Z701" s="24" t="n">
        <v>0.1867617721594131</v>
      </c>
      <c r="AA701" s="24" t="n">
        <v>0.1630629783807898</v>
      </c>
      <c r="AB701" s="24" t="n">
        <v>0.17134893040388</v>
      </c>
      <c r="AD701" s="24" t="n">
        <v>0.184464859344402</v>
      </c>
      <c r="AE701" s="24" t="n">
        <v>0.19325140729988</v>
      </c>
      <c r="AF701" s="24" t="n">
        <v>0.170722378830252</v>
      </c>
      <c r="AG701" s="24" t="n">
        <v>0.245620786750131</v>
      </c>
      <c r="AH701" s="24" t="n">
        <v>0.1266592986616812</v>
      </c>
      <c r="AI701" s="24" t="n">
        <v>0.1007702902068504</v>
      </c>
      <c r="AJ701" s="24" t="n">
        <v>0.2072135043420422</v>
      </c>
      <c r="AL701" s="24" t="n">
        <v>0.1651551951025614</v>
      </c>
      <c r="AM701" s="24" t="n">
        <v>0.2313791389405827</v>
      </c>
      <c r="AN701" s="24" t="n">
        <v>0.1566230504630379</v>
      </c>
      <c r="AO701" s="24" t="n">
        <v>0.2295954476054321</v>
      </c>
      <c r="AP701" s="24" t="n">
        <v>0.1614173906143649</v>
      </c>
      <c r="AQ701" s="24" t="n">
        <v>0.1755697390901352</v>
      </c>
      <c r="AR701" s="24" t="n">
        <v>0.1384264119726219</v>
      </c>
      <c r="AS701" s="24" t="n">
        <v>0.2055168207336062</v>
      </c>
      <c r="AU701" s="24" t="n">
        <v>0.2455419576202164</v>
      </c>
      <c r="AV701" s="24" t="n">
        <v>0.1395507647149264</v>
      </c>
      <c r="AW701" s="24" t="n">
        <v>0.1714141627408971</v>
      </c>
      <c r="AX701" s="24" t="n">
        <v>0.2084543804309273</v>
      </c>
    </row>
    <row r="702">
      <c r="B702" s="23" t="inlineStr">
        <is>
          <t>3</t>
        </is>
      </c>
      <c r="C702" s="24" t="n">
        <v>0.1500521164287237</v>
      </c>
      <c r="D702" s="24" t="n">
        <v>0.1553826684956102</v>
      </c>
      <c r="E702" s="24" t="n">
        <v>0.1452881853615904</v>
      </c>
      <c r="G702" s="24" t="n">
        <v>0.1262798145160591</v>
      </c>
      <c r="H702" s="24" t="n">
        <v>0.1292621891143406</v>
      </c>
      <c r="I702" s="24" t="n">
        <v>0.1348307150991749</v>
      </c>
      <c r="J702" s="24" t="n">
        <v>0.1845950906486064</v>
      </c>
      <c r="K702" s="24" t="n">
        <v>0.1576971024247537</v>
      </c>
      <c r="L702" s="24" t="n">
        <v>0.1617724833808687</v>
      </c>
      <c r="N702" s="24" t="n">
        <v>0.149031455894302</v>
      </c>
      <c r="O702" s="24" t="n">
        <v>0.1293309987803994</v>
      </c>
      <c r="P702" s="24" t="n">
        <v>0.1209779321888583</v>
      </c>
      <c r="Q702" s="24" t="n">
        <v>0.1289938873680474</v>
      </c>
      <c r="R702" s="24" t="n">
        <v>0.1684074404726228</v>
      </c>
      <c r="S702" s="24" t="n">
        <v>0.1456755686484907</v>
      </c>
      <c r="T702" s="24" t="n">
        <v>0.1522218063615904</v>
      </c>
      <c r="U702" s="24" t="n">
        <v>0.1652568696481947</v>
      </c>
      <c r="V702" s="24" t="n">
        <v>0.1743710164537895</v>
      </c>
      <c r="W702" s="24" t="n">
        <v>0.1424761310907204</v>
      </c>
      <c r="Y702" s="24" t="n">
        <v>0.1668560189215582</v>
      </c>
      <c r="Z702" s="24" t="n">
        <v>0.1280319286495956</v>
      </c>
      <c r="AA702" s="24" t="n">
        <v>0.1505819777054992</v>
      </c>
      <c r="AB702" s="24" t="n">
        <v>0.154294578727635</v>
      </c>
      <c r="AD702" s="24" t="n">
        <v>0.1412773891422092</v>
      </c>
      <c r="AE702" s="24" t="n">
        <v>0.1364805916467848</v>
      </c>
      <c r="AF702" s="24" t="n">
        <v>0.211461175758529</v>
      </c>
      <c r="AG702" s="24" t="n">
        <v>0.1616928577715788</v>
      </c>
      <c r="AH702" s="24" t="n">
        <v>0.1583337961791379</v>
      </c>
      <c r="AI702" s="24" t="n">
        <v>0.1821901068774249</v>
      </c>
      <c r="AJ702" s="24" t="n">
        <v>0.1427867449114108</v>
      </c>
      <c r="AL702" s="24" t="n">
        <v>0.1499806373964703</v>
      </c>
      <c r="AM702" s="24" t="n">
        <v>0.1305082178234071</v>
      </c>
      <c r="AN702" s="24" t="n">
        <v>0.2308445204851731</v>
      </c>
      <c r="AO702" s="24" t="n">
        <v>0.1465322769963981</v>
      </c>
      <c r="AP702" s="24" t="n">
        <v>0.16045251740271</v>
      </c>
      <c r="AQ702" s="24" t="n">
        <v>0.1265985506840982</v>
      </c>
      <c r="AR702" s="24" t="n">
        <v>0.1179814987200212</v>
      </c>
      <c r="AS702" s="24" t="n">
        <v>0.1338618603045781</v>
      </c>
      <c r="AU702" s="24" t="n">
        <v>0.1510181224577682</v>
      </c>
      <c r="AV702" s="24" t="n">
        <v>0.1470282116308472</v>
      </c>
      <c r="AW702" s="24" t="n">
        <v>0.1669588575381395</v>
      </c>
      <c r="AX702" s="24" t="n">
        <v>0.118598681506109</v>
      </c>
    </row>
    <row r="703">
      <c r="B703" s="23" t="inlineStr">
        <is>
          <t>4</t>
        </is>
      </c>
      <c r="C703" s="24" t="n">
        <v>0.08002099708388788</v>
      </c>
      <c r="D703" s="24" t="n">
        <v>0.06686172859815635</v>
      </c>
      <c r="E703" s="24" t="n">
        <v>0.09313387769933318</v>
      </c>
      <c r="G703" s="24" t="n">
        <v>0.06293081102693901</v>
      </c>
      <c r="H703" s="24" t="n">
        <v>0.07699600073036671</v>
      </c>
      <c r="I703" s="24" t="n">
        <v>0.0752038032322921</v>
      </c>
      <c r="J703" s="24" t="n">
        <v>0.07447271238215356</v>
      </c>
      <c r="K703" s="24" t="n">
        <v>0.05862921257835902</v>
      </c>
      <c r="L703" s="24" t="n">
        <v>0.1165111697715341</v>
      </c>
      <c r="N703" s="24" t="n">
        <v>0.09188270920634486</v>
      </c>
      <c r="O703" s="24" t="n">
        <v>0.04695706436723785</v>
      </c>
      <c r="P703" s="24" t="n">
        <v>0.08047931937921986</v>
      </c>
      <c r="Q703" s="24" t="n">
        <v>0.08927036364646254</v>
      </c>
      <c r="R703" s="24" t="n">
        <v>0.105982635397123</v>
      </c>
      <c r="S703" s="24" t="n">
        <v>0.07845820384063962</v>
      </c>
      <c r="T703" s="24" t="n">
        <v>0.07830999931277778</v>
      </c>
      <c r="U703" s="24" t="n">
        <v>0.05994565097617557</v>
      </c>
      <c r="V703" s="24" t="n">
        <v>0.08548211258462393</v>
      </c>
      <c r="W703" s="24" t="n">
        <v>0.0863584786877814</v>
      </c>
      <c r="Y703" s="24" t="n">
        <v>0.08468252363637632</v>
      </c>
      <c r="Z703" s="24" t="n">
        <v>0.08296065780741194</v>
      </c>
      <c r="AA703" s="24" t="n">
        <v>0.0819707669459051</v>
      </c>
      <c r="AB703" s="24" t="n">
        <v>0.07021938309760718</v>
      </c>
      <c r="AD703" s="24" t="n">
        <v>0.08467916324856252</v>
      </c>
      <c r="AE703" s="24" t="n">
        <v>0.07931075812081941</v>
      </c>
      <c r="AF703" s="24" t="n">
        <v>0.08963853973600516</v>
      </c>
      <c r="AG703" s="24" t="n">
        <v>0.07115762046152932</v>
      </c>
      <c r="AH703" s="24" t="n">
        <v>0.08200506734114935</v>
      </c>
      <c r="AI703" s="24" t="n">
        <v>0.1684889244295346</v>
      </c>
      <c r="AJ703" s="24" t="n">
        <v>0.06558216456968381</v>
      </c>
      <c r="AL703" s="24" t="n">
        <v>0.08282377304784634</v>
      </c>
      <c r="AM703" s="24" t="n">
        <v>0.05992600584014495</v>
      </c>
      <c r="AN703" s="24" t="n">
        <v>0.09541246430032888</v>
      </c>
      <c r="AO703" s="24" t="n">
        <v>0.07182143979042002</v>
      </c>
      <c r="AP703" s="24" t="n">
        <v>0.06797805048906351</v>
      </c>
      <c r="AQ703" s="24" t="n">
        <v>0.09105014650703687</v>
      </c>
      <c r="AR703" s="24" t="n">
        <v>0.1201200641502359</v>
      </c>
      <c r="AS703" s="24" t="n">
        <v>0.1168406636616946</v>
      </c>
      <c r="AU703" s="24" t="n">
        <v>0.04536638118961279</v>
      </c>
      <c r="AV703" s="24" t="n">
        <v>0.09772211085708131</v>
      </c>
      <c r="AW703" s="24" t="n">
        <v>0.09713782925980036</v>
      </c>
      <c r="AX703" s="24" t="n">
        <v>0.05914371311062114</v>
      </c>
    </row>
    <row r="704">
      <c r="B704" s="23" t="inlineStr">
        <is>
          <t>5</t>
        </is>
      </c>
      <c r="C704" s="24" t="n">
        <v>0.08467542226820063</v>
      </c>
      <c r="D704" s="24" t="n">
        <v>0.07994700568660648</v>
      </c>
      <c r="E704" s="24" t="n">
        <v>0.08908238447949138</v>
      </c>
      <c r="G704" s="24" t="n">
        <v>0.09923986670440309</v>
      </c>
      <c r="H704" s="24" t="n">
        <v>0.06834614749301537</v>
      </c>
      <c r="I704" s="24" t="n">
        <v>0.07635238625905538</v>
      </c>
      <c r="J704" s="24" t="n">
        <v>0.07322690895621149</v>
      </c>
      <c r="K704" s="24" t="n">
        <v>0.1103715148399198</v>
      </c>
      <c r="L704" s="24" t="n">
        <v>0.08711896908031581</v>
      </c>
      <c r="N704" s="24" t="n">
        <v>0.05530832216588377</v>
      </c>
      <c r="O704" s="24" t="n">
        <v>0.07584948042984391</v>
      </c>
      <c r="P704" s="24" t="n">
        <v>0.09893760377554668</v>
      </c>
      <c r="Q704" s="24" t="n">
        <v>0.09411590234558125</v>
      </c>
      <c r="R704" s="24" t="n">
        <v>0.08992844566455298</v>
      </c>
      <c r="S704" s="24" t="n">
        <v>0.07501266408021889</v>
      </c>
      <c r="T704" s="24" t="n">
        <v>0.1221036422884264</v>
      </c>
      <c r="U704" s="24" t="n">
        <v>0.08287155339843277</v>
      </c>
      <c r="V704" s="24" t="n">
        <v>0.08477687542892705</v>
      </c>
      <c r="W704" s="24" t="n">
        <v>0.04553994927745662</v>
      </c>
      <c r="Y704" s="24" t="n">
        <v>0.06630045479031908</v>
      </c>
      <c r="Z704" s="24" t="n">
        <v>0.08491905155078726</v>
      </c>
      <c r="AA704" s="24" t="n">
        <v>0.09596385697545684</v>
      </c>
      <c r="AB704" s="24" t="n">
        <v>0.09433367740660223</v>
      </c>
      <c r="AD704" s="24" t="n">
        <v>0.07866442815998674</v>
      </c>
      <c r="AE704" s="24" t="n">
        <v>0.09039535801911963</v>
      </c>
      <c r="AF704" s="24" t="n">
        <v>0.06238337177952392</v>
      </c>
      <c r="AG704" s="24" t="n">
        <v>0.07739628450030508</v>
      </c>
      <c r="AH704" s="24" t="n">
        <v>0.1116097091255513</v>
      </c>
      <c r="AI704" s="24" t="n">
        <v>0.1002514201404942</v>
      </c>
      <c r="AJ704" s="24" t="n">
        <v>0.0717365725820282</v>
      </c>
      <c r="AL704" s="24" t="n">
        <v>0.08414522121337624</v>
      </c>
      <c r="AM704" s="24" t="n">
        <v>0.06753995417324531</v>
      </c>
      <c r="AN704" s="24" t="n">
        <v>0.06095252720498259</v>
      </c>
      <c r="AO704" s="24" t="n">
        <v>0.04557466609526617</v>
      </c>
      <c r="AP704" s="24" t="n">
        <v>0.1014907643519461</v>
      </c>
      <c r="AQ704" s="24" t="n">
        <v>0.09205910466519987</v>
      </c>
      <c r="AR704" s="24" t="n">
        <v>0.1057494015519435</v>
      </c>
      <c r="AS704" s="24" t="n">
        <v>0.1665589498505063</v>
      </c>
      <c r="AU704" s="24" t="n">
        <v>0.03243726753778464</v>
      </c>
      <c r="AV704" s="24" t="n">
        <v>0.12541377068997</v>
      </c>
      <c r="AW704" s="24" t="n">
        <v>0.08536788155727729</v>
      </c>
      <c r="AX704" s="24" t="n">
        <v>0.0825124984488559</v>
      </c>
    </row>
    <row r="705">
      <c r="B705" s="23" t="inlineStr">
        <is>
          <t>6</t>
        </is>
      </c>
      <c r="C705" s="24" t="n">
        <v>0.06346118912817628</v>
      </c>
      <c r="D705" s="24" t="n">
        <v>0.06298612122525427</v>
      </c>
      <c r="E705" s="24" t="n">
        <v>0.06411644181284076</v>
      </c>
      <c r="G705" s="24" t="n">
        <v>0.03450694047968069</v>
      </c>
      <c r="H705" s="24" t="n">
        <v>0.04802575310298617</v>
      </c>
      <c r="I705" s="24" t="n">
        <v>0.04933594566074598</v>
      </c>
      <c r="J705" s="24" t="n">
        <v>0.05831616881810123</v>
      </c>
      <c r="K705" s="24" t="n">
        <v>0.08770908789199913</v>
      </c>
      <c r="L705" s="24" t="n">
        <v>0.09442132781025693</v>
      </c>
      <c r="N705" s="24" t="n">
        <v>0.07953904543827671</v>
      </c>
      <c r="O705" s="24" t="n">
        <v>0.05474517453635731</v>
      </c>
      <c r="P705" s="24" t="n">
        <v>0.04969315037256438</v>
      </c>
      <c r="Q705" s="24" t="n">
        <v>0.08185288727834419</v>
      </c>
      <c r="R705" s="24" t="n">
        <v>0.0535682464161461</v>
      </c>
      <c r="S705" s="24" t="n">
        <v>0.06880653453681025</v>
      </c>
      <c r="T705" s="24" t="n">
        <v>0.065418119065935</v>
      </c>
      <c r="U705" s="24" t="n">
        <v>0.04314471818727797</v>
      </c>
      <c r="V705" s="24" t="n">
        <v>0.07137530981660044</v>
      </c>
      <c r="W705" s="24" t="n">
        <v>0.08131754662706815</v>
      </c>
      <c r="Y705" s="24" t="n">
        <v>0.05622456804782842</v>
      </c>
      <c r="Z705" s="24" t="n">
        <v>0.06590335181159811</v>
      </c>
      <c r="AA705" s="24" t="n">
        <v>0.07264118187324069</v>
      </c>
      <c r="AB705" s="24" t="n">
        <v>0.06066338141390343</v>
      </c>
      <c r="AD705" s="24" t="n">
        <v>0.09857995877296022</v>
      </c>
      <c r="AE705" s="24" t="n">
        <v>0.05532404841910744</v>
      </c>
      <c r="AF705" s="24" t="n">
        <v>0.03139757658368549</v>
      </c>
      <c r="AG705" s="24" t="n">
        <v>0.0492283565639021</v>
      </c>
      <c r="AH705" s="24" t="n">
        <v>0.06850634075066434</v>
      </c>
      <c r="AI705" s="24" t="n">
        <v>0.0449889384438998</v>
      </c>
      <c r="AJ705" s="24" t="n">
        <v>0.06106137711894279</v>
      </c>
      <c r="AL705" s="24" t="n">
        <v>0.08055769687714236</v>
      </c>
      <c r="AM705" s="24" t="n">
        <v>0.04855070096196392</v>
      </c>
      <c r="AN705" s="24" t="n">
        <v>0.05659251140700163</v>
      </c>
      <c r="AO705" s="24" t="n">
        <v>0.02803187027776062</v>
      </c>
      <c r="AP705" s="24" t="n">
        <v>0.0773891797140958</v>
      </c>
      <c r="AQ705" s="24" t="n">
        <v>0.07639449878993114</v>
      </c>
      <c r="AR705" s="24" t="n">
        <v>0.07840938953757498</v>
      </c>
      <c r="AS705" s="24" t="n">
        <v>0.05130027447479643</v>
      </c>
      <c r="AU705" s="24" t="n">
        <v>0.02178435077154248</v>
      </c>
      <c r="AV705" s="24" t="n">
        <v>0.1082716500913795</v>
      </c>
      <c r="AW705" s="24" t="n">
        <v>0.05591100185024773</v>
      </c>
      <c r="AX705" s="24" t="n">
        <v>0.05851479596787978</v>
      </c>
    </row>
    <row r="706">
      <c r="B706" s="23" t="inlineStr">
        <is>
          <t>7</t>
        </is>
      </c>
      <c r="C706" s="24" t="n">
        <v>0.04451646339525015</v>
      </c>
      <c r="D706" s="24" t="n">
        <v>0.05625265787452487</v>
      </c>
      <c r="E706" s="24" t="n">
        <v>0.03316956430559272</v>
      </c>
      <c r="G706" s="24" t="n">
        <v>0.0330277523448086</v>
      </c>
      <c r="H706" s="24" t="n">
        <v>0.04813505753261726</v>
      </c>
      <c r="I706" s="24" t="n">
        <v>0.02882526911399724</v>
      </c>
      <c r="J706" s="24" t="n">
        <v>0.04117730518200804</v>
      </c>
      <c r="K706" s="24" t="n">
        <v>0.06478061384935926</v>
      </c>
      <c r="L706" s="24" t="n">
        <v>0.05095625864147089</v>
      </c>
      <c r="N706" s="24" t="n">
        <v>0.04155616600033228</v>
      </c>
      <c r="O706" s="24" t="n">
        <v>0.0645838854950012</v>
      </c>
      <c r="P706" s="24" t="n">
        <v>0.04884598503561297</v>
      </c>
      <c r="Q706" s="24" t="n">
        <v>0.04946427572416803</v>
      </c>
      <c r="R706" s="24" t="n">
        <v>0.02344443897787948</v>
      </c>
      <c r="S706" s="24" t="n">
        <v>0.0240459799441337</v>
      </c>
      <c r="T706" s="24" t="n">
        <v>0.0600905661141642</v>
      </c>
      <c r="U706" s="24" t="n">
        <v>0.05256053166725726</v>
      </c>
      <c r="V706" s="24" t="n">
        <v>0.03251175035999744</v>
      </c>
      <c r="W706" s="24" t="n">
        <v>0.05485930281051832</v>
      </c>
      <c r="Y706" s="24" t="n">
        <v>0.03278919483116579</v>
      </c>
      <c r="Z706" s="24" t="n">
        <v>0.04419441494323991</v>
      </c>
      <c r="AA706" s="24" t="n">
        <v>0.04976882244764253</v>
      </c>
      <c r="AB706" s="24" t="n">
        <v>0.05289412377154264</v>
      </c>
      <c r="AD706" s="24" t="n">
        <v>0.05999652071605587</v>
      </c>
      <c r="AE706" s="24" t="n">
        <v>0.0447646015948363</v>
      </c>
      <c r="AF706" s="24" t="n">
        <v>0.03575450224905957</v>
      </c>
      <c r="AG706" s="24" t="n">
        <v>0.009895434044071769</v>
      </c>
      <c r="AH706" s="24" t="n">
        <v>0.05645408249806286</v>
      </c>
      <c r="AI706" s="24" t="n">
        <v>0.05117590345465159</v>
      </c>
      <c r="AJ706" s="24" t="n">
        <v>0.03525065645279493</v>
      </c>
      <c r="AL706" s="24" t="n">
        <v>0.04998525145470054</v>
      </c>
      <c r="AM706" s="24" t="n">
        <v>0.05418947209516247</v>
      </c>
      <c r="AN706" s="24" t="n">
        <v>0.03151110733252049</v>
      </c>
      <c r="AO706" s="24" t="n">
        <v>0.01789476676806371</v>
      </c>
      <c r="AP706" s="24" t="n">
        <v>0.06835849227579323</v>
      </c>
      <c r="AQ706" s="24" t="n">
        <v>0.03860310512769557</v>
      </c>
      <c r="AR706" s="24" t="n">
        <v>0.02349105887009678</v>
      </c>
      <c r="AS706" s="24" t="n">
        <v>0</v>
      </c>
      <c r="AU706" s="24" t="n">
        <v>0.02218379649666973</v>
      </c>
      <c r="AV706" s="24" t="n">
        <v>0.06892988534921797</v>
      </c>
      <c r="AW706" s="24" t="n">
        <v>0.0351301550306383</v>
      </c>
      <c r="AX706" s="24" t="n">
        <v>0.05232051015345484</v>
      </c>
    </row>
    <row r="707">
      <c r="B707" s="23" t="inlineStr">
        <is>
          <t>Not Selected</t>
        </is>
      </c>
      <c r="C707" s="24" t="n">
        <v>0.1736171489655518</v>
      </c>
      <c r="D707" s="24" t="n">
        <v>0.1751794467813046</v>
      </c>
      <c r="E707" s="24" t="n">
        <v>0.1717535705695804</v>
      </c>
      <c r="G707" s="24" t="n">
        <v>0.1752248447654303</v>
      </c>
      <c r="H707" s="24" t="n">
        <v>0.1462951734217079</v>
      </c>
      <c r="I707" s="24" t="n">
        <v>0.2041359258026803</v>
      </c>
      <c r="J707" s="24" t="n">
        <v>0.1812704511093282</v>
      </c>
      <c r="K707" s="24" t="n">
        <v>0.160214697917466</v>
      </c>
      <c r="L707" s="24" t="n">
        <v>0.1728409467410325</v>
      </c>
      <c r="N707" s="24" t="n">
        <v>0.1418911245758472</v>
      </c>
      <c r="O707" s="24" t="n">
        <v>0.2294409271298718</v>
      </c>
      <c r="P707" s="24" t="n">
        <v>0.1621805977021422</v>
      </c>
      <c r="Q707" s="24" t="n">
        <v>0.1898283826715917</v>
      </c>
      <c r="R707" s="24" t="n">
        <v>0.1593340525898617</v>
      </c>
      <c r="S707" s="24" t="n">
        <v>0.2080293706580675</v>
      </c>
      <c r="T707" s="24" t="n">
        <v>0.1606787927395391</v>
      </c>
      <c r="U707" s="24" t="n">
        <v>0.1691071677064493</v>
      </c>
      <c r="V707" s="24" t="n">
        <v>0.1732993794463462</v>
      </c>
      <c r="W707" s="24" t="n">
        <v>0.1617683147720076</v>
      </c>
      <c r="Y707" s="24" t="n">
        <v>0.152749780587213</v>
      </c>
      <c r="Z707" s="24" t="n">
        <v>0.1715551094417063</v>
      </c>
      <c r="AA707" s="24" t="n">
        <v>0.1687001671742102</v>
      </c>
      <c r="AB707" s="24" t="n">
        <v>0.2026212478162899</v>
      </c>
      <c r="AD707" s="24" t="n">
        <v>0.1972005384541114</v>
      </c>
      <c r="AE707" s="24" t="n">
        <v>0.1319491768874056</v>
      </c>
      <c r="AF707" s="24" t="n">
        <v>0.1305124922721287</v>
      </c>
      <c r="AG707" s="24" t="n">
        <v>0.1083096407951478</v>
      </c>
      <c r="AH707" s="24" t="n">
        <v>0.2787038793676195</v>
      </c>
      <c r="AI707" s="24" t="n">
        <v>0.1530099011465094</v>
      </c>
      <c r="AJ707" s="24" t="n">
        <v>0.1835789324885739</v>
      </c>
      <c r="AL707" s="24" t="n">
        <v>0.1733955306315354</v>
      </c>
      <c r="AM707" s="24" t="n">
        <v>0.143768379945251</v>
      </c>
      <c r="AN707" s="24" t="n">
        <v>0.09019090642185794</v>
      </c>
      <c r="AO707" s="24" t="n">
        <v>0.1498864804801765</v>
      </c>
      <c r="AP707" s="24" t="n">
        <v>0.2393945048929848</v>
      </c>
      <c r="AQ707" s="24" t="n">
        <v>0.1638458609612095</v>
      </c>
      <c r="AR707" s="24" t="n">
        <v>0.2039472888757951</v>
      </c>
      <c r="AS707" s="24" t="n">
        <v>0.1580056197480024</v>
      </c>
      <c r="AU707" s="24" t="n">
        <v>0.0803183761357988</v>
      </c>
      <c r="AV707" s="24" t="n">
        <v>0.2118473291425973</v>
      </c>
      <c r="AW707" s="24" t="n">
        <v>0.1719549697086058</v>
      </c>
      <c r="AX707" s="24" t="n">
        <v>0.2321059534912779</v>
      </c>
    </row>
    <row r="709">
      <c r="B709" s="20" t="inlineStr">
        <is>
          <t>Below is a list of ways that the justice system in the UK could be changed. Please rank these in order of how important you think they are for the government to be prioritising.: Making the experience of prison harder</t>
        </is>
      </c>
    </row>
    <row r="710">
      <c r="B710" s="21" t="inlineStr">
        <is>
          <t>BASE: All Respondents</t>
        </is>
      </c>
    </row>
    <row r="711">
      <c r="B711" s="16" t="inlineStr">
        <is>
          <t>Unweighted</t>
        </is>
      </c>
      <c r="C711" s="22" t="n">
        <v>1999</v>
      </c>
      <c r="D711" s="22" t="n">
        <v>936</v>
      </c>
      <c r="E711" s="22" t="n">
        <v>1056</v>
      </c>
      <c r="G711" s="22" t="n">
        <v>282</v>
      </c>
      <c r="H711" s="22" t="n">
        <v>355</v>
      </c>
      <c r="I711" s="22" t="n">
        <v>333</v>
      </c>
      <c r="J711" s="22" t="n">
        <v>313</v>
      </c>
      <c r="K711" s="22" t="n">
        <v>283</v>
      </c>
      <c r="L711" s="22" t="n">
        <v>433</v>
      </c>
      <c r="N711" s="22" t="n">
        <v>103</v>
      </c>
      <c r="O711" s="22" t="n">
        <v>103</v>
      </c>
      <c r="P711" s="22" t="n">
        <v>259</v>
      </c>
      <c r="Q711" s="22" t="n">
        <v>192</v>
      </c>
      <c r="R711" s="22" t="n">
        <v>162</v>
      </c>
      <c r="S711" s="22" t="n">
        <v>220</v>
      </c>
      <c r="T711" s="22" t="n">
        <v>220</v>
      </c>
      <c r="U711" s="22" t="n">
        <v>302</v>
      </c>
      <c r="V711" s="22" t="n">
        <v>270</v>
      </c>
      <c r="W711" s="22" t="n">
        <v>168</v>
      </c>
      <c r="Y711" s="22" t="n">
        <v>568</v>
      </c>
      <c r="Z711" s="22" t="n">
        <v>481</v>
      </c>
      <c r="AA711" s="22" t="n">
        <v>459</v>
      </c>
      <c r="AB711" s="22" t="n">
        <v>474</v>
      </c>
      <c r="AD711" s="22" t="n">
        <v>355</v>
      </c>
      <c r="AE711" s="22" t="n">
        <v>640</v>
      </c>
      <c r="AF711" s="22" t="n">
        <v>155</v>
      </c>
      <c r="AG711" s="22" t="n">
        <v>118</v>
      </c>
      <c r="AH711" s="22" t="n">
        <v>274</v>
      </c>
      <c r="AI711" s="22" t="n">
        <v>42</v>
      </c>
      <c r="AJ711" s="22" t="n">
        <v>415</v>
      </c>
      <c r="AL711" s="22" t="n">
        <v>299</v>
      </c>
      <c r="AM711" s="22" t="n">
        <v>422</v>
      </c>
      <c r="AN711" s="22" t="n">
        <v>182</v>
      </c>
      <c r="AO711" s="22" t="n">
        <v>220</v>
      </c>
      <c r="AP711" s="22" t="n">
        <v>458</v>
      </c>
      <c r="AQ711" s="22" t="n">
        <v>159</v>
      </c>
      <c r="AR711" s="22" t="n">
        <v>174</v>
      </c>
      <c r="AS711" s="22" t="n">
        <v>85</v>
      </c>
      <c r="AU711" s="22" t="n">
        <v>423</v>
      </c>
      <c r="AV711" s="22" t="n">
        <v>543</v>
      </c>
      <c r="AW711" s="22" t="n">
        <v>701</v>
      </c>
      <c r="AX711" s="22" t="n">
        <v>332</v>
      </c>
    </row>
    <row r="712">
      <c r="B712" s="18" t="inlineStr">
        <is>
          <t>Weighted</t>
        </is>
      </c>
      <c r="C712" s="22" t="n">
        <v>1999</v>
      </c>
      <c r="D712" s="22" t="n">
        <v>987</v>
      </c>
      <c r="E712" s="22" t="n">
        <v>1009</v>
      </c>
      <c r="G712" s="22" t="n">
        <v>277</v>
      </c>
      <c r="H712" s="22" t="n">
        <v>341</v>
      </c>
      <c r="I712" s="22" t="n">
        <v>340</v>
      </c>
      <c r="J712" s="22" t="n">
        <v>341</v>
      </c>
      <c r="K712" s="22" t="n">
        <v>282</v>
      </c>
      <c r="L712" s="22" t="n">
        <v>420</v>
      </c>
      <c r="N712" s="22" t="n">
        <v>114</v>
      </c>
      <c r="O712" s="22" t="n">
        <v>91</v>
      </c>
      <c r="P712" s="22" t="n">
        <v>250</v>
      </c>
      <c r="Q712" s="22" t="n">
        <v>182</v>
      </c>
      <c r="R712" s="22" t="n">
        <v>159</v>
      </c>
      <c r="S712" s="22" t="n">
        <v>205</v>
      </c>
      <c r="T712" s="22" t="n">
        <v>205</v>
      </c>
      <c r="U712" s="22" t="n">
        <v>317</v>
      </c>
      <c r="V712" s="22" t="n">
        <v>295</v>
      </c>
      <c r="W712" s="22" t="n">
        <v>182</v>
      </c>
      <c r="Y712" s="22" t="n">
        <v>540</v>
      </c>
      <c r="Z712" s="22" t="n">
        <v>519</v>
      </c>
      <c r="AA712" s="22" t="n">
        <v>440</v>
      </c>
      <c r="AB712" s="22" t="n">
        <v>500</v>
      </c>
      <c r="AD712" s="22" t="n">
        <v>350</v>
      </c>
      <c r="AE712" s="22" t="n">
        <v>639</v>
      </c>
      <c r="AF712" s="22" t="n">
        <v>159</v>
      </c>
      <c r="AG712" s="22" t="n">
        <v>114</v>
      </c>
      <c r="AH712" s="22" t="n">
        <v>280</v>
      </c>
      <c r="AI712" s="22" t="n">
        <v>42</v>
      </c>
      <c r="AJ712" s="22" t="n">
        <v>416</v>
      </c>
      <c r="AL712" s="22" t="n">
        <v>296</v>
      </c>
      <c r="AM712" s="22" t="n">
        <v>417</v>
      </c>
      <c r="AN712" s="22" t="n">
        <v>184</v>
      </c>
      <c r="AO712" s="22" t="n">
        <v>215</v>
      </c>
      <c r="AP712" s="22" t="n">
        <v>465</v>
      </c>
      <c r="AQ712" s="22" t="n">
        <v>157</v>
      </c>
      <c r="AR712" s="22" t="n">
        <v>175</v>
      </c>
      <c r="AS712" s="22" t="n">
        <v>90</v>
      </c>
      <c r="AU712" s="22" t="n">
        <v>421</v>
      </c>
      <c r="AV712" s="22" t="n">
        <v>546</v>
      </c>
      <c r="AW712" s="22" t="n">
        <v>697</v>
      </c>
      <c r="AX712" s="22" t="n">
        <v>335</v>
      </c>
    </row>
    <row r="713">
      <c r="B713" s="23" t="inlineStr">
        <is>
          <t>1</t>
        </is>
      </c>
      <c r="C713" s="24" t="n">
        <v>0.1072332935857002</v>
      </c>
      <c r="D713" s="24" t="n">
        <v>0.100184449119254</v>
      </c>
      <c r="E713" s="24" t="n">
        <v>0.1144505501589289</v>
      </c>
      <c r="G713" s="24" t="n">
        <v>0.06798839875714234</v>
      </c>
      <c r="H713" s="24" t="n">
        <v>0.041349339386628</v>
      </c>
      <c r="I713" s="24" t="n">
        <v>0.09936039574028653</v>
      </c>
      <c r="J713" s="24" t="n">
        <v>0.1450878884303693</v>
      </c>
      <c r="K713" s="24" t="n">
        <v>0.1448196295468639</v>
      </c>
      <c r="L713" s="24" t="n">
        <v>0.1370571876175795</v>
      </c>
      <c r="N713" s="24" t="n">
        <v>0.1634611319850937</v>
      </c>
      <c r="O713" s="24" t="n">
        <v>0.1056301595658493</v>
      </c>
      <c r="P713" s="24" t="n">
        <v>0.1035676562173398</v>
      </c>
      <c r="Q713" s="24" t="n">
        <v>0.1521315115852714</v>
      </c>
      <c r="R713" s="24" t="n">
        <v>0.09956160354541939</v>
      </c>
      <c r="S713" s="24" t="n">
        <v>0.06008664525161764</v>
      </c>
      <c r="T713" s="24" t="n">
        <v>0.1266546320160751</v>
      </c>
      <c r="U713" s="24" t="n">
        <v>0.08155588439428942</v>
      </c>
      <c r="V713" s="24" t="n">
        <v>0.1229930977740469</v>
      </c>
      <c r="W713" s="24" t="n">
        <v>0.09010349653291423</v>
      </c>
      <c r="Y713" s="24" t="n">
        <v>0.08639550682833552</v>
      </c>
      <c r="Z713" s="24" t="n">
        <v>0.1058380024226482</v>
      </c>
      <c r="AA713" s="24" t="n">
        <v>0.1205785297412643</v>
      </c>
      <c r="AB713" s="24" t="n">
        <v>0.1194426076940055</v>
      </c>
      <c r="AD713" s="24" t="n">
        <v>0.1120787904413923</v>
      </c>
      <c r="AE713" s="24" t="n">
        <v>0.08829786275221758</v>
      </c>
      <c r="AF713" s="24" t="n">
        <v>0.1085244200966963</v>
      </c>
      <c r="AG713" s="24" t="n">
        <v>0.08660003028723133</v>
      </c>
      <c r="AH713" s="24" t="n">
        <v>0.1797552209582927</v>
      </c>
      <c r="AI713" s="24" t="n">
        <v>0.05434572077536785</v>
      </c>
      <c r="AJ713" s="24" t="n">
        <v>0.09402201532875946</v>
      </c>
      <c r="AL713" s="24" t="n">
        <v>0.1006612173001046</v>
      </c>
      <c r="AM713" s="24" t="n">
        <v>0.07934732276344522</v>
      </c>
      <c r="AN713" s="24" t="n">
        <v>0.07316625061984819</v>
      </c>
      <c r="AO713" s="24" t="n">
        <v>0.05403006355178933</v>
      </c>
      <c r="AP713" s="24" t="n">
        <v>0.1670768010530542</v>
      </c>
      <c r="AQ713" s="24" t="n">
        <v>0.08055112463023383</v>
      </c>
      <c r="AR713" s="24" t="n">
        <v>0.1301698074961816</v>
      </c>
      <c r="AS713" s="24" t="n">
        <v>0.1472782359143076</v>
      </c>
      <c r="AU713" s="24" t="n">
        <v>0.05240465425072711</v>
      </c>
      <c r="AV713" s="24" t="n">
        <v>0.1700285807318309</v>
      </c>
      <c r="AW713" s="24" t="n">
        <v>0.09690599690891782</v>
      </c>
      <c r="AX713" s="24" t="n">
        <v>0.09527648266397358</v>
      </c>
    </row>
    <row r="714">
      <c r="B714" s="23" t="inlineStr">
        <is>
          <t>2</t>
        </is>
      </c>
      <c r="C714" s="24" t="n">
        <v>0.1348301404527209</v>
      </c>
      <c r="D714" s="24" t="n">
        <v>0.1194787269286718</v>
      </c>
      <c r="E714" s="24" t="n">
        <v>0.1493772520387124</v>
      </c>
      <c r="G714" s="24" t="n">
        <v>0.08390462523743947</v>
      </c>
      <c r="H714" s="24" t="n">
        <v>0.110637747163145</v>
      </c>
      <c r="I714" s="24" t="n">
        <v>0.1128087866267062</v>
      </c>
      <c r="J714" s="24" t="n">
        <v>0.1531133709421353</v>
      </c>
      <c r="K714" s="24" t="n">
        <v>0.1724873002699545</v>
      </c>
      <c r="L714" s="24" t="n">
        <v>0.1657654920990096</v>
      </c>
      <c r="N714" s="24" t="n">
        <v>0.0887138324157182</v>
      </c>
      <c r="O714" s="24" t="n">
        <v>0.1449497379971912</v>
      </c>
      <c r="P714" s="24" t="n">
        <v>0.1845106873619361</v>
      </c>
      <c r="Q714" s="24" t="n">
        <v>0.1194622964066506</v>
      </c>
      <c r="R714" s="24" t="n">
        <v>0.1317544920169963</v>
      </c>
      <c r="S714" s="24" t="n">
        <v>0.1515805129538008</v>
      </c>
      <c r="T714" s="24" t="n">
        <v>0.1241579448843743</v>
      </c>
      <c r="U714" s="24" t="n">
        <v>0.1074769290999132</v>
      </c>
      <c r="V714" s="24" t="n">
        <v>0.1145838270847103</v>
      </c>
      <c r="W714" s="24" t="n">
        <v>0.1821007845316904</v>
      </c>
      <c r="Y714" s="24" t="n">
        <v>0.1061807878942154</v>
      </c>
      <c r="Z714" s="24" t="n">
        <v>0.1133715901519452</v>
      </c>
      <c r="AA714" s="24" t="n">
        <v>0.1621639752182432</v>
      </c>
      <c r="AB714" s="24" t="n">
        <v>0.1639916418344525</v>
      </c>
      <c r="AD714" s="24" t="n">
        <v>0.1582034197522172</v>
      </c>
      <c r="AE714" s="24" t="n">
        <v>0.1191886614216092</v>
      </c>
      <c r="AF714" s="24" t="n">
        <v>0.06636005794598766</v>
      </c>
      <c r="AG714" s="24" t="n">
        <v>0.111109343930046</v>
      </c>
      <c r="AH714" s="24" t="n">
        <v>0.1819188822176858</v>
      </c>
      <c r="AI714" s="24" t="n">
        <v>0.1832889128612327</v>
      </c>
      <c r="AJ714" s="24" t="n">
        <v>0.1352176782872583</v>
      </c>
      <c r="AL714" s="24" t="n">
        <v>0.1226947196716609</v>
      </c>
      <c r="AM714" s="24" t="n">
        <v>0.07565570428877071</v>
      </c>
      <c r="AN714" s="24" t="n">
        <v>0.09383615953946445</v>
      </c>
      <c r="AO714" s="24" t="n">
        <v>0.1434341193090766</v>
      </c>
      <c r="AP714" s="24" t="n">
        <v>0.1761040223394135</v>
      </c>
      <c r="AQ714" s="24" t="n">
        <v>0.1700171228468475</v>
      </c>
      <c r="AR714" s="24" t="n">
        <v>0.1986069220990929</v>
      </c>
      <c r="AS714" s="24" t="n">
        <v>0.1134402654215177</v>
      </c>
      <c r="AU714" s="24" t="n">
        <v>0.05650682406646119</v>
      </c>
      <c r="AV714" s="24" t="n">
        <v>0.1966468426275654</v>
      </c>
      <c r="AW714" s="24" t="n">
        <v>0.1455976934776427</v>
      </c>
      <c r="AX714" s="24" t="n">
        <v>0.110147835979963</v>
      </c>
    </row>
    <row r="715">
      <c r="B715" s="23" t="inlineStr">
        <is>
          <t>3</t>
        </is>
      </c>
      <c r="C715" s="24" t="n">
        <v>0.1212231040994751</v>
      </c>
      <c r="D715" s="24" t="n">
        <v>0.1156885061446941</v>
      </c>
      <c r="E715" s="24" t="n">
        <v>0.1265509857693755</v>
      </c>
      <c r="G715" s="24" t="n">
        <v>0.07122832911832529</v>
      </c>
      <c r="H715" s="24" t="n">
        <v>0.1201756727090924</v>
      </c>
      <c r="I715" s="24" t="n">
        <v>0.137486557980619</v>
      </c>
      <c r="J715" s="24" t="n">
        <v>0.1355551650458173</v>
      </c>
      <c r="K715" s="24" t="n">
        <v>0.1397248107297663</v>
      </c>
      <c r="L715" s="24" t="n">
        <v>0.1178130835173572</v>
      </c>
      <c r="N715" s="24" t="n">
        <v>0.1418812906481181</v>
      </c>
      <c r="O715" s="24" t="n">
        <v>0.1226492386498859</v>
      </c>
      <c r="P715" s="24" t="n">
        <v>0.1220123630694237</v>
      </c>
      <c r="Q715" s="24" t="n">
        <v>0.1348075950479184</v>
      </c>
      <c r="R715" s="24" t="n">
        <v>0.1372393116574652</v>
      </c>
      <c r="S715" s="24" t="n">
        <v>0.1387761493565247</v>
      </c>
      <c r="T715" s="24" t="n">
        <v>0.1474546118255059</v>
      </c>
      <c r="U715" s="24" t="n">
        <v>0.0909077255194632</v>
      </c>
      <c r="V715" s="24" t="n">
        <v>0.117446817488318</v>
      </c>
      <c r="W715" s="24" t="n">
        <v>0.08865604476534707</v>
      </c>
      <c r="Y715" s="24" t="n">
        <v>0.1045659593631792</v>
      </c>
      <c r="Z715" s="24" t="n">
        <v>0.1232002097774075</v>
      </c>
      <c r="AA715" s="24" t="n">
        <v>0.1381936113599563</v>
      </c>
      <c r="AB715" s="24" t="n">
        <v>0.1222265383317575</v>
      </c>
      <c r="AD715" s="24" t="n">
        <v>0.1492426698415578</v>
      </c>
      <c r="AE715" s="24" t="n">
        <v>0.09989423056795858</v>
      </c>
      <c r="AF715" s="24" t="n">
        <v>0.09252579924331535</v>
      </c>
      <c r="AG715" s="24" t="n">
        <v>0.08411605655587331</v>
      </c>
      <c r="AH715" s="24" t="n">
        <v>0.1671625983756096</v>
      </c>
      <c r="AI715" s="24" t="n">
        <v>0.1368385887843067</v>
      </c>
      <c r="AJ715" s="24" t="n">
        <v>0.1190590537162782</v>
      </c>
      <c r="AL715" s="24" t="n">
        <v>0.1271159752045637</v>
      </c>
      <c r="AM715" s="24" t="n">
        <v>0.09960830675802437</v>
      </c>
      <c r="AN715" s="24" t="n">
        <v>0.08330382543533839</v>
      </c>
      <c r="AO715" s="24" t="n">
        <v>0.05389103532718083</v>
      </c>
      <c r="AP715" s="24" t="n">
        <v>0.1612171643621727</v>
      </c>
      <c r="AQ715" s="24" t="n">
        <v>0.1260465821096403</v>
      </c>
      <c r="AR715" s="24" t="n">
        <v>0.1340897121635634</v>
      </c>
      <c r="AS715" s="24" t="n">
        <v>0.199811740101878</v>
      </c>
      <c r="AU715" s="24" t="n">
        <v>0.05581082726091677</v>
      </c>
      <c r="AV715" s="24" t="n">
        <v>0.1623610619831639</v>
      </c>
      <c r="AW715" s="24" t="n">
        <v>0.1245795013743073</v>
      </c>
      <c r="AX715" s="24" t="n">
        <v>0.1294423705408588</v>
      </c>
    </row>
    <row r="716">
      <c r="B716" s="23" t="inlineStr">
        <is>
          <t>4</t>
        </is>
      </c>
      <c r="C716" s="24" t="n">
        <v>0.068371638015862</v>
      </c>
      <c r="D716" s="24" t="n">
        <v>0.07957943866317546</v>
      </c>
      <c r="E716" s="24" t="n">
        <v>0.05761324476678296</v>
      </c>
      <c r="G716" s="24" t="n">
        <v>0.05250823168251323</v>
      </c>
      <c r="H716" s="24" t="n">
        <v>0.06324378553376471</v>
      </c>
      <c r="I716" s="24" t="n">
        <v>0.07129387589991994</v>
      </c>
      <c r="J716" s="24" t="n">
        <v>0.08248636821167694</v>
      </c>
      <c r="K716" s="24" t="n">
        <v>0.05790699402419537</v>
      </c>
      <c r="L716" s="24" t="n">
        <v>0.07620182253044591</v>
      </c>
      <c r="N716" s="24" t="n">
        <v>0.06177616089682711</v>
      </c>
      <c r="O716" s="24" t="n">
        <v>0.1180937029008686</v>
      </c>
      <c r="P716" s="24" t="n">
        <v>0.036822173177774</v>
      </c>
      <c r="Q716" s="24" t="n">
        <v>0.08049057038581306</v>
      </c>
      <c r="R716" s="24" t="n">
        <v>0.05262716029338103</v>
      </c>
      <c r="S716" s="24" t="n">
        <v>0.06192148186969314</v>
      </c>
      <c r="T716" s="24" t="n">
        <v>0.06163571645230275</v>
      </c>
      <c r="U716" s="24" t="n">
        <v>0.09713411809092871</v>
      </c>
      <c r="V716" s="24" t="n">
        <v>0.07830556477527843</v>
      </c>
      <c r="W716" s="24" t="n">
        <v>0.04120792262399503</v>
      </c>
      <c r="Y716" s="24" t="n">
        <v>0.06651824514802132</v>
      </c>
      <c r="Z716" s="24" t="n">
        <v>0.06552268747017465</v>
      </c>
      <c r="AA716" s="24" t="n">
        <v>0.08718702755117901</v>
      </c>
      <c r="AB716" s="24" t="n">
        <v>0.05677297018847445</v>
      </c>
      <c r="AD716" s="24" t="n">
        <v>0.07211194955427273</v>
      </c>
      <c r="AE716" s="24" t="n">
        <v>0.07146094715039104</v>
      </c>
      <c r="AF716" s="24" t="n">
        <v>0.03595120119401947</v>
      </c>
      <c r="AG716" s="24" t="n">
        <v>0.04908918683466234</v>
      </c>
      <c r="AH716" s="24" t="n">
        <v>0.0841270757163752</v>
      </c>
      <c r="AI716" s="24" t="n">
        <v>0.05281544455433871</v>
      </c>
      <c r="AJ716" s="24" t="n">
        <v>0.06913848251824023</v>
      </c>
      <c r="AL716" s="24" t="n">
        <v>0.06200931779943927</v>
      </c>
      <c r="AM716" s="24" t="n">
        <v>0.07674811930753116</v>
      </c>
      <c r="AN716" s="24" t="n">
        <v>0.05053696536792784</v>
      </c>
      <c r="AO716" s="24" t="n">
        <v>0.02247702769024526</v>
      </c>
      <c r="AP716" s="24" t="n">
        <v>0.09436108887350397</v>
      </c>
      <c r="AQ716" s="24" t="n">
        <v>0.06295069928377878</v>
      </c>
      <c r="AR716" s="24" t="n">
        <v>0.06728703003593889</v>
      </c>
      <c r="AS716" s="24" t="n">
        <v>0.07370102860601485</v>
      </c>
      <c r="AU716" s="24" t="n">
        <v>0.04560831565315016</v>
      </c>
      <c r="AV716" s="24" t="n">
        <v>0.06276741115453323</v>
      </c>
      <c r="AW716" s="24" t="n">
        <v>0.07850791543776049</v>
      </c>
      <c r="AX716" s="24" t="n">
        <v>0.08506745495674252</v>
      </c>
    </row>
    <row r="717">
      <c r="B717" s="23" t="inlineStr">
        <is>
          <t>5</t>
        </is>
      </c>
      <c r="C717" s="24" t="n">
        <v>0.0777937938898913</v>
      </c>
      <c r="D717" s="24" t="n">
        <v>0.07555057091396337</v>
      </c>
      <c r="E717" s="24" t="n">
        <v>0.08022171869770992</v>
      </c>
      <c r="G717" s="24" t="n">
        <v>0.06989122122896396</v>
      </c>
      <c r="H717" s="24" t="n">
        <v>0.06736903374227578</v>
      </c>
      <c r="I717" s="24" t="n">
        <v>0.1001840959421554</v>
      </c>
      <c r="J717" s="24" t="n">
        <v>0.06495735432268986</v>
      </c>
      <c r="K717" s="24" t="n">
        <v>0.08925174212775154</v>
      </c>
      <c r="L717" s="24" t="n">
        <v>0.07607364992582998</v>
      </c>
      <c r="N717" s="24" t="n">
        <v>0.1516271881652719</v>
      </c>
      <c r="O717" s="24" t="n">
        <v>0.04770595141750541</v>
      </c>
      <c r="P717" s="24" t="n">
        <v>0.060116901113142</v>
      </c>
      <c r="Q717" s="24" t="n">
        <v>0.02503921616745371</v>
      </c>
      <c r="R717" s="24" t="n">
        <v>0.0830016968905703</v>
      </c>
      <c r="S717" s="24" t="n">
        <v>0.07874214286042532</v>
      </c>
      <c r="T717" s="24" t="n">
        <v>0.05889819994563732</v>
      </c>
      <c r="U717" s="24" t="n">
        <v>0.09382161716886747</v>
      </c>
      <c r="V717" s="24" t="n">
        <v>0.07446486973779978</v>
      </c>
      <c r="W717" s="24" t="n">
        <v>0.1168468700294579</v>
      </c>
      <c r="Y717" s="24" t="n">
        <v>0.07165461383431031</v>
      </c>
      <c r="Z717" s="24" t="n">
        <v>0.1026478745450756</v>
      </c>
      <c r="AA717" s="24" t="n">
        <v>0.06260921723682665</v>
      </c>
      <c r="AB717" s="24" t="n">
        <v>0.07198800008453438</v>
      </c>
      <c r="AD717" s="24" t="n">
        <v>0.04925500599981988</v>
      </c>
      <c r="AE717" s="24" t="n">
        <v>0.08100294105268699</v>
      </c>
      <c r="AF717" s="24" t="n">
        <v>0.1108729416991649</v>
      </c>
      <c r="AG717" s="24" t="n">
        <v>0.07773133956982169</v>
      </c>
      <c r="AH717" s="24" t="n">
        <v>0.05381607652433337</v>
      </c>
      <c r="AI717" s="24" t="n">
        <v>0.1997855926134537</v>
      </c>
      <c r="AJ717" s="24" t="n">
        <v>0.08793443833078499</v>
      </c>
      <c r="AL717" s="24" t="n">
        <v>0.06355632151308369</v>
      </c>
      <c r="AM717" s="24" t="n">
        <v>0.07227671572258895</v>
      </c>
      <c r="AN717" s="24" t="n">
        <v>0.1326810782602603</v>
      </c>
      <c r="AO717" s="24" t="n">
        <v>0.07439578636155757</v>
      </c>
      <c r="AP717" s="24" t="n">
        <v>0.06550786062957081</v>
      </c>
      <c r="AQ717" s="24" t="n">
        <v>0.09384188010662274</v>
      </c>
      <c r="AR717" s="24" t="n">
        <v>0.08271193807836784</v>
      </c>
      <c r="AS717" s="24" t="n">
        <v>0.07201760621304298</v>
      </c>
      <c r="AU717" s="24" t="n">
        <v>0.09116647973950764</v>
      </c>
      <c r="AV717" s="24" t="n">
        <v>0.06256418919509887</v>
      </c>
      <c r="AW717" s="24" t="n">
        <v>0.0886490898964814</v>
      </c>
      <c r="AX717" s="24" t="n">
        <v>0.06322757301147927</v>
      </c>
    </row>
    <row r="718">
      <c r="B718" s="23" t="inlineStr">
        <is>
          <t>6</t>
        </is>
      </c>
      <c r="C718" s="24" t="n">
        <v>0.09209595656300948</v>
      </c>
      <c r="D718" s="24" t="n">
        <v>0.09510592159487118</v>
      </c>
      <c r="E718" s="24" t="n">
        <v>0.08942805999925205</v>
      </c>
      <c r="G718" s="24" t="n">
        <v>0.08027898358564332</v>
      </c>
      <c r="H718" s="24" t="n">
        <v>0.1136031568679632</v>
      </c>
      <c r="I718" s="24" t="n">
        <v>0.08622594275585685</v>
      </c>
      <c r="J718" s="24" t="n">
        <v>0.07396034054115207</v>
      </c>
      <c r="K718" s="24" t="n">
        <v>0.07840025883376442</v>
      </c>
      <c r="L718" s="24" t="n">
        <v>0.1110754777977474</v>
      </c>
      <c r="N718" s="24" t="n">
        <v>0.08856313419001324</v>
      </c>
      <c r="O718" s="24" t="n">
        <v>0.06317499508616528</v>
      </c>
      <c r="P718" s="24" t="n">
        <v>0.09204899999239362</v>
      </c>
      <c r="Q718" s="24" t="n">
        <v>0.1080952105111393</v>
      </c>
      <c r="R718" s="24" t="n">
        <v>0.08195329365550025</v>
      </c>
      <c r="S718" s="24" t="n">
        <v>0.1066844765881601</v>
      </c>
      <c r="T718" s="24" t="n">
        <v>0.1137333560024331</v>
      </c>
      <c r="U718" s="24" t="n">
        <v>0.09662353590735256</v>
      </c>
      <c r="V718" s="24" t="n">
        <v>0.07534696307939076</v>
      </c>
      <c r="W718" s="24" t="n">
        <v>0.08027257289102094</v>
      </c>
      <c r="Y718" s="24" t="n">
        <v>0.1243550754445859</v>
      </c>
      <c r="Z718" s="24" t="n">
        <v>0.08034906433516792</v>
      </c>
      <c r="AA718" s="24" t="n">
        <v>0.06538702387741999</v>
      </c>
      <c r="AB718" s="24" t="n">
        <v>0.09295324306672524</v>
      </c>
      <c r="AD718" s="24" t="n">
        <v>0.09738979229349809</v>
      </c>
      <c r="AE718" s="24" t="n">
        <v>0.102985456496797</v>
      </c>
      <c r="AF718" s="24" t="n">
        <v>0.118141504030301</v>
      </c>
      <c r="AG718" s="24" t="n">
        <v>0.09519547401705306</v>
      </c>
      <c r="AH718" s="24" t="n">
        <v>0.05346958539907193</v>
      </c>
      <c r="AI718" s="24" t="n">
        <v>0.09236946504449652</v>
      </c>
      <c r="AJ718" s="24" t="n">
        <v>0.08608046384417488</v>
      </c>
      <c r="AL718" s="24" t="n">
        <v>0.09322190143033975</v>
      </c>
      <c r="AM718" s="24" t="n">
        <v>0.1226749466811097</v>
      </c>
      <c r="AN718" s="24" t="n">
        <v>0.08985245659906563</v>
      </c>
      <c r="AO718" s="24" t="n">
        <v>0.099179039515467</v>
      </c>
      <c r="AP718" s="24" t="n">
        <v>0.06369600829307713</v>
      </c>
      <c r="AQ718" s="24" t="n">
        <v>0.1107229305767232</v>
      </c>
      <c r="AR718" s="24" t="n">
        <v>0.08652405207116241</v>
      </c>
      <c r="AS718" s="24" t="n">
        <v>0.05950489287879501</v>
      </c>
      <c r="AU718" s="24" t="n">
        <v>0.1417441483778666</v>
      </c>
      <c r="AV718" s="24" t="n">
        <v>0.08556561137290777</v>
      </c>
      <c r="AW718" s="24" t="n">
        <v>0.07614308036001483</v>
      </c>
      <c r="AX718" s="24" t="n">
        <v>0.0734663614453544</v>
      </c>
    </row>
    <row r="719">
      <c r="B719" s="23" t="inlineStr">
        <is>
          <t>7</t>
        </is>
      </c>
      <c r="C719" s="24" t="n">
        <v>0.1375366597213097</v>
      </c>
      <c r="D719" s="24" t="n">
        <v>0.147105809573889</v>
      </c>
      <c r="E719" s="24" t="n">
        <v>0.1281366794240028</v>
      </c>
      <c r="G719" s="24" t="n">
        <v>0.2399154123431335</v>
      </c>
      <c r="H719" s="24" t="n">
        <v>0.1634785126692761</v>
      </c>
      <c r="I719" s="24" t="n">
        <v>0.1001383830382865</v>
      </c>
      <c r="J719" s="24" t="n">
        <v>0.09899344326260384</v>
      </c>
      <c r="K719" s="24" t="n">
        <v>0.09318404551507646</v>
      </c>
      <c r="L719" s="24" t="n">
        <v>0.1402992143039228</v>
      </c>
      <c r="N719" s="24" t="n">
        <v>0.1246016508729478</v>
      </c>
      <c r="O719" s="24" t="n">
        <v>0.1504193885048995</v>
      </c>
      <c r="P719" s="24" t="n">
        <v>0.1575295859157581</v>
      </c>
      <c r="Q719" s="24" t="n">
        <v>0.1531178608299638</v>
      </c>
      <c r="R719" s="24" t="n">
        <v>0.1448649281480446</v>
      </c>
      <c r="S719" s="24" t="n">
        <v>0.09235455971945171</v>
      </c>
      <c r="T719" s="24" t="n">
        <v>0.1267777454774146</v>
      </c>
      <c r="U719" s="24" t="n">
        <v>0.1429050192791311</v>
      </c>
      <c r="V719" s="24" t="n">
        <v>0.1332561421500705</v>
      </c>
      <c r="W719" s="24" t="n">
        <v>0.1502243793309214</v>
      </c>
      <c r="Y719" s="24" t="n">
        <v>0.1405118896081305</v>
      </c>
      <c r="Z719" s="24" t="n">
        <v>0.167524391979972</v>
      </c>
      <c r="AA719" s="24" t="n">
        <v>0.1170593697130184</v>
      </c>
      <c r="AB719" s="24" t="n">
        <v>0.1212161605663483</v>
      </c>
      <c r="AD719" s="24" t="n">
        <v>0.1090474926254968</v>
      </c>
      <c r="AE719" s="24" t="n">
        <v>0.1660323348164951</v>
      </c>
      <c r="AF719" s="24" t="n">
        <v>0.1682884937785494</v>
      </c>
      <c r="AG719" s="24" t="n">
        <v>0.161996834488935</v>
      </c>
      <c r="AH719" s="24" t="n">
        <v>0.07904057263022236</v>
      </c>
      <c r="AI719" s="24" t="n">
        <v>0.04807852176088864</v>
      </c>
      <c r="AJ719" s="24" t="n">
        <v>0.1477662885582853</v>
      </c>
      <c r="AL719" s="24" t="n">
        <v>0.1252561637881663</v>
      </c>
      <c r="AM719" s="24" t="n">
        <v>0.1708296438511028</v>
      </c>
      <c r="AN719" s="24" t="n">
        <v>0.1861878641841563</v>
      </c>
      <c r="AO719" s="24" t="n">
        <v>0.2072765832325999</v>
      </c>
      <c r="AP719" s="24" t="n">
        <v>0.0831798536647529</v>
      </c>
      <c r="AQ719" s="24" t="n">
        <v>0.1099086039177019</v>
      </c>
      <c r="AR719" s="24" t="n">
        <v>0.1192405553147229</v>
      </c>
      <c r="AS719" s="24" t="n">
        <v>0.1225693882441483</v>
      </c>
      <c r="AU719" s="24" t="n">
        <v>0.2387292677279122</v>
      </c>
      <c r="AV719" s="24" t="n">
        <v>0.09157846455139887</v>
      </c>
      <c r="AW719" s="24" t="n">
        <v>0.1288618501683066</v>
      </c>
      <c r="AX719" s="24" t="n">
        <v>0.1032245795144637</v>
      </c>
    </row>
    <row r="720">
      <c r="B720" s="23" t="inlineStr">
        <is>
          <t>Not Selected</t>
        </is>
      </c>
      <c r="C720" s="24" t="n">
        <v>0.2609154136720312</v>
      </c>
      <c r="D720" s="24" t="n">
        <v>0.2673065770614812</v>
      </c>
      <c r="E720" s="24" t="n">
        <v>0.2542215091452355</v>
      </c>
      <c r="G720" s="24" t="n">
        <v>0.3342847980468389</v>
      </c>
      <c r="H720" s="24" t="n">
        <v>0.3201427519278548</v>
      </c>
      <c r="I720" s="24" t="n">
        <v>0.2925019620161695</v>
      </c>
      <c r="J720" s="24" t="n">
        <v>0.2458460692435555</v>
      </c>
      <c r="K720" s="24" t="n">
        <v>0.2242252189526273</v>
      </c>
      <c r="L720" s="24" t="n">
        <v>0.1757140722081075</v>
      </c>
      <c r="N720" s="24" t="n">
        <v>0.1793756108260097</v>
      </c>
      <c r="O720" s="24" t="n">
        <v>0.247376825877635</v>
      </c>
      <c r="P720" s="24" t="n">
        <v>0.2433916331522328</v>
      </c>
      <c r="Q720" s="24" t="n">
        <v>0.2268557390657899</v>
      </c>
      <c r="R720" s="24" t="n">
        <v>0.268997513792623</v>
      </c>
      <c r="S720" s="24" t="n">
        <v>0.3098540314003266</v>
      </c>
      <c r="T720" s="24" t="n">
        <v>0.240687793396257</v>
      </c>
      <c r="U720" s="24" t="n">
        <v>0.2895751705400542</v>
      </c>
      <c r="V720" s="24" t="n">
        <v>0.2836027179103854</v>
      </c>
      <c r="W720" s="24" t="n">
        <v>0.250587929294653</v>
      </c>
      <c r="Y720" s="24" t="n">
        <v>0.2998179218792218</v>
      </c>
      <c r="Z720" s="24" t="n">
        <v>0.241546179317609</v>
      </c>
      <c r="AA720" s="24" t="n">
        <v>0.2468212453020921</v>
      </c>
      <c r="AB720" s="24" t="n">
        <v>0.2514088382337022</v>
      </c>
      <c r="AD720" s="24" t="n">
        <v>0.2526708794917453</v>
      </c>
      <c r="AE720" s="24" t="n">
        <v>0.2711375657418446</v>
      </c>
      <c r="AF720" s="24" t="n">
        <v>0.2993355820119661</v>
      </c>
      <c r="AG720" s="24" t="n">
        <v>0.3341617343163771</v>
      </c>
      <c r="AH720" s="24" t="n">
        <v>0.200709988178409</v>
      </c>
      <c r="AI720" s="24" t="n">
        <v>0.2324777536059152</v>
      </c>
      <c r="AJ720" s="24" t="n">
        <v>0.2607815794162187</v>
      </c>
      <c r="AL720" s="24" t="n">
        <v>0.3054843832926415</v>
      </c>
      <c r="AM720" s="24" t="n">
        <v>0.302859240627427</v>
      </c>
      <c r="AN720" s="24" t="n">
        <v>0.2904353999939389</v>
      </c>
      <c r="AO720" s="24" t="n">
        <v>0.3453163450120836</v>
      </c>
      <c r="AP720" s="24" t="n">
        <v>0.1888572007844548</v>
      </c>
      <c r="AQ720" s="24" t="n">
        <v>0.2459610565284515</v>
      </c>
      <c r="AR720" s="24" t="n">
        <v>0.1813699827409702</v>
      </c>
      <c r="AS720" s="24" t="n">
        <v>0.2116768426202955</v>
      </c>
      <c r="AU720" s="24" t="n">
        <v>0.3180294829234584</v>
      </c>
      <c r="AV720" s="24" t="n">
        <v>0.1684878383835009</v>
      </c>
      <c r="AW720" s="24" t="n">
        <v>0.2607548723765689</v>
      </c>
      <c r="AX720" s="24" t="n">
        <v>0.3401473418871648</v>
      </c>
    </row>
    <row r="722">
      <c r="B722" s="20" t="inlineStr">
        <is>
          <t>Below is a list of ways that the justice system in the UK could be changed. Please rank these in order of how important you think they are for the government to be prioritising.: Improving the probation service to better support people leaving prison to integrate into society</t>
        </is>
      </c>
    </row>
    <row r="723">
      <c r="B723" s="21" t="inlineStr">
        <is>
          <t>BASE: All Respondents</t>
        </is>
      </c>
    </row>
    <row r="724">
      <c r="B724" s="16" t="inlineStr">
        <is>
          <t>Unweighted</t>
        </is>
      </c>
      <c r="C724" s="22" t="n">
        <v>1999</v>
      </c>
      <c r="D724" s="22" t="n">
        <v>936</v>
      </c>
      <c r="E724" s="22" t="n">
        <v>1056</v>
      </c>
      <c r="G724" s="22" t="n">
        <v>282</v>
      </c>
      <c r="H724" s="22" t="n">
        <v>355</v>
      </c>
      <c r="I724" s="22" t="n">
        <v>333</v>
      </c>
      <c r="J724" s="22" t="n">
        <v>313</v>
      </c>
      <c r="K724" s="22" t="n">
        <v>283</v>
      </c>
      <c r="L724" s="22" t="n">
        <v>433</v>
      </c>
      <c r="N724" s="22" t="n">
        <v>103</v>
      </c>
      <c r="O724" s="22" t="n">
        <v>103</v>
      </c>
      <c r="P724" s="22" t="n">
        <v>259</v>
      </c>
      <c r="Q724" s="22" t="n">
        <v>192</v>
      </c>
      <c r="R724" s="22" t="n">
        <v>162</v>
      </c>
      <c r="S724" s="22" t="n">
        <v>220</v>
      </c>
      <c r="T724" s="22" t="n">
        <v>220</v>
      </c>
      <c r="U724" s="22" t="n">
        <v>302</v>
      </c>
      <c r="V724" s="22" t="n">
        <v>270</v>
      </c>
      <c r="W724" s="22" t="n">
        <v>168</v>
      </c>
      <c r="Y724" s="22" t="n">
        <v>568</v>
      </c>
      <c r="Z724" s="22" t="n">
        <v>481</v>
      </c>
      <c r="AA724" s="22" t="n">
        <v>459</v>
      </c>
      <c r="AB724" s="22" t="n">
        <v>474</v>
      </c>
      <c r="AD724" s="22" t="n">
        <v>355</v>
      </c>
      <c r="AE724" s="22" t="n">
        <v>640</v>
      </c>
      <c r="AF724" s="22" t="n">
        <v>155</v>
      </c>
      <c r="AG724" s="22" t="n">
        <v>118</v>
      </c>
      <c r="AH724" s="22" t="n">
        <v>274</v>
      </c>
      <c r="AI724" s="22" t="n">
        <v>42</v>
      </c>
      <c r="AJ724" s="22" t="n">
        <v>415</v>
      </c>
      <c r="AL724" s="22" t="n">
        <v>299</v>
      </c>
      <c r="AM724" s="22" t="n">
        <v>422</v>
      </c>
      <c r="AN724" s="22" t="n">
        <v>182</v>
      </c>
      <c r="AO724" s="22" t="n">
        <v>220</v>
      </c>
      <c r="AP724" s="22" t="n">
        <v>458</v>
      </c>
      <c r="AQ724" s="22" t="n">
        <v>159</v>
      </c>
      <c r="AR724" s="22" t="n">
        <v>174</v>
      </c>
      <c r="AS724" s="22" t="n">
        <v>85</v>
      </c>
      <c r="AU724" s="22" t="n">
        <v>423</v>
      </c>
      <c r="AV724" s="22" t="n">
        <v>543</v>
      </c>
      <c r="AW724" s="22" t="n">
        <v>701</v>
      </c>
      <c r="AX724" s="22" t="n">
        <v>332</v>
      </c>
    </row>
    <row r="725">
      <c r="B725" s="18" t="inlineStr">
        <is>
          <t>Weighted</t>
        </is>
      </c>
      <c r="C725" s="22" t="n">
        <v>1999</v>
      </c>
      <c r="D725" s="22" t="n">
        <v>987</v>
      </c>
      <c r="E725" s="22" t="n">
        <v>1009</v>
      </c>
      <c r="G725" s="22" t="n">
        <v>277</v>
      </c>
      <c r="H725" s="22" t="n">
        <v>341</v>
      </c>
      <c r="I725" s="22" t="n">
        <v>340</v>
      </c>
      <c r="J725" s="22" t="n">
        <v>341</v>
      </c>
      <c r="K725" s="22" t="n">
        <v>282</v>
      </c>
      <c r="L725" s="22" t="n">
        <v>420</v>
      </c>
      <c r="N725" s="22" t="n">
        <v>114</v>
      </c>
      <c r="O725" s="22" t="n">
        <v>91</v>
      </c>
      <c r="P725" s="22" t="n">
        <v>250</v>
      </c>
      <c r="Q725" s="22" t="n">
        <v>182</v>
      </c>
      <c r="R725" s="22" t="n">
        <v>159</v>
      </c>
      <c r="S725" s="22" t="n">
        <v>205</v>
      </c>
      <c r="T725" s="22" t="n">
        <v>205</v>
      </c>
      <c r="U725" s="22" t="n">
        <v>317</v>
      </c>
      <c r="V725" s="22" t="n">
        <v>295</v>
      </c>
      <c r="W725" s="22" t="n">
        <v>182</v>
      </c>
      <c r="Y725" s="22" t="n">
        <v>540</v>
      </c>
      <c r="Z725" s="22" t="n">
        <v>519</v>
      </c>
      <c r="AA725" s="22" t="n">
        <v>440</v>
      </c>
      <c r="AB725" s="22" t="n">
        <v>500</v>
      </c>
      <c r="AD725" s="22" t="n">
        <v>350</v>
      </c>
      <c r="AE725" s="22" t="n">
        <v>639</v>
      </c>
      <c r="AF725" s="22" t="n">
        <v>159</v>
      </c>
      <c r="AG725" s="22" t="n">
        <v>114</v>
      </c>
      <c r="AH725" s="22" t="n">
        <v>280</v>
      </c>
      <c r="AI725" s="22" t="n">
        <v>42</v>
      </c>
      <c r="AJ725" s="22" t="n">
        <v>416</v>
      </c>
      <c r="AL725" s="22" t="n">
        <v>296</v>
      </c>
      <c r="AM725" s="22" t="n">
        <v>417</v>
      </c>
      <c r="AN725" s="22" t="n">
        <v>184</v>
      </c>
      <c r="AO725" s="22" t="n">
        <v>215</v>
      </c>
      <c r="AP725" s="22" t="n">
        <v>465</v>
      </c>
      <c r="AQ725" s="22" t="n">
        <v>157</v>
      </c>
      <c r="AR725" s="22" t="n">
        <v>175</v>
      </c>
      <c r="AS725" s="22" t="n">
        <v>90</v>
      </c>
      <c r="AU725" s="22" t="n">
        <v>421</v>
      </c>
      <c r="AV725" s="22" t="n">
        <v>546</v>
      </c>
      <c r="AW725" s="22" t="n">
        <v>697</v>
      </c>
      <c r="AX725" s="22" t="n">
        <v>335</v>
      </c>
    </row>
    <row r="726">
      <c r="B726" s="23" t="inlineStr">
        <is>
          <t>1</t>
        </is>
      </c>
      <c r="C726" s="24" t="n">
        <v>0.1617535676605346</v>
      </c>
      <c r="D726" s="24" t="n">
        <v>0.1522638646079764</v>
      </c>
      <c r="E726" s="24" t="n">
        <v>0.1711233945349641</v>
      </c>
      <c r="G726" s="24" t="n">
        <v>0.2196380290833825</v>
      </c>
      <c r="H726" s="24" t="n">
        <v>0.2148354596759268</v>
      </c>
      <c r="I726" s="24" t="n">
        <v>0.1325829561251432</v>
      </c>
      <c r="J726" s="24" t="n">
        <v>0.1419677604167351</v>
      </c>
      <c r="K726" s="24" t="n">
        <v>0.1449881703107201</v>
      </c>
      <c r="L726" s="24" t="n">
        <v>0.1313883091548515</v>
      </c>
      <c r="N726" s="24" t="n">
        <v>0.1584450635637745</v>
      </c>
      <c r="O726" s="24" t="n">
        <v>0.2370113175869843</v>
      </c>
      <c r="P726" s="24" t="n">
        <v>0.1594923397590352</v>
      </c>
      <c r="Q726" s="24" t="n">
        <v>0.1292324463179931</v>
      </c>
      <c r="R726" s="24" t="n">
        <v>0.1633147873388568</v>
      </c>
      <c r="S726" s="24" t="n">
        <v>0.1683384168146311</v>
      </c>
      <c r="T726" s="24" t="n">
        <v>0.1432596397762105</v>
      </c>
      <c r="U726" s="24" t="n">
        <v>0.1738326354618084</v>
      </c>
      <c r="V726" s="24" t="n">
        <v>0.1571876068466304</v>
      </c>
      <c r="W726" s="24" t="n">
        <v>0.1602112912645043</v>
      </c>
      <c r="Y726" s="24" t="n">
        <v>0.1813262833722824</v>
      </c>
      <c r="Z726" s="24" t="n">
        <v>0.1594760641192276</v>
      </c>
      <c r="AA726" s="24" t="n">
        <v>0.1737300111175703</v>
      </c>
      <c r="AB726" s="24" t="n">
        <v>0.1324398131255322</v>
      </c>
      <c r="AD726" s="24" t="n">
        <v>0.1426239780495167</v>
      </c>
      <c r="AE726" s="24" t="n">
        <v>0.1811393550412908</v>
      </c>
      <c r="AF726" s="24" t="n">
        <v>0.1129082383315396</v>
      </c>
      <c r="AG726" s="24" t="n">
        <v>0.2369483420437424</v>
      </c>
      <c r="AH726" s="24" t="n">
        <v>0.124719088590893</v>
      </c>
      <c r="AI726" s="24" t="n">
        <v>0.1901359741325421</v>
      </c>
      <c r="AJ726" s="24" t="n">
        <v>0.1680843634641907</v>
      </c>
      <c r="AL726" s="24" t="n">
        <v>0.1624616131365964</v>
      </c>
      <c r="AM726" s="24" t="n">
        <v>0.1801698603967382</v>
      </c>
      <c r="AN726" s="24" t="n">
        <v>0.1858572216979389</v>
      </c>
      <c r="AO726" s="24" t="n">
        <v>0.2192120696962797</v>
      </c>
      <c r="AP726" s="24" t="n">
        <v>0.1187781291097244</v>
      </c>
      <c r="AQ726" s="24" t="n">
        <v>0.2007874717666087</v>
      </c>
      <c r="AR726" s="24" t="n">
        <v>0.1466675134632995</v>
      </c>
      <c r="AS726" s="24" t="n">
        <v>0.07123221436312929</v>
      </c>
      <c r="AU726" s="24" t="n">
        <v>0.2022800730377961</v>
      </c>
      <c r="AV726" s="24" t="n">
        <v>0.1175319656310115</v>
      </c>
      <c r="AW726" s="24" t="n">
        <v>0.1591003363629273</v>
      </c>
      <c r="AX726" s="24" t="n">
        <v>0.1884125145436203</v>
      </c>
    </row>
    <row r="727">
      <c r="B727" s="23" t="inlineStr">
        <is>
          <t>2</t>
        </is>
      </c>
      <c r="C727" s="24" t="n">
        <v>0.2026036787430578</v>
      </c>
      <c r="D727" s="24" t="n">
        <v>0.1874313114839322</v>
      </c>
      <c r="E727" s="24" t="n">
        <v>0.2180538446213732</v>
      </c>
      <c r="G727" s="24" t="n">
        <v>0.2376591479267094</v>
      </c>
      <c r="H727" s="24" t="n">
        <v>0.2332831995994858</v>
      </c>
      <c r="I727" s="24" t="n">
        <v>0.2252184903732069</v>
      </c>
      <c r="J727" s="24" t="n">
        <v>0.1846088542756926</v>
      </c>
      <c r="K727" s="24" t="n">
        <v>0.1859444571561449</v>
      </c>
      <c r="L727" s="24" t="n">
        <v>0.1620459859952648</v>
      </c>
      <c r="N727" s="24" t="n">
        <v>0.1425658019764216</v>
      </c>
      <c r="O727" s="24" t="n">
        <v>0.1430660670392927</v>
      </c>
      <c r="P727" s="24" t="n">
        <v>0.221360875442719</v>
      </c>
      <c r="Q727" s="24" t="n">
        <v>0.1977884610816676</v>
      </c>
      <c r="R727" s="24" t="n">
        <v>0.2521482130185906</v>
      </c>
      <c r="S727" s="24" t="n">
        <v>0.1986078054835926</v>
      </c>
      <c r="T727" s="24" t="n">
        <v>0.195303621337851</v>
      </c>
      <c r="U727" s="24" t="n">
        <v>0.20351508192894</v>
      </c>
      <c r="V727" s="24" t="n">
        <v>0.1977101024719986</v>
      </c>
      <c r="W727" s="24" t="n">
        <v>0.224639480512636</v>
      </c>
      <c r="Y727" s="24" t="n">
        <v>0.1983822676012437</v>
      </c>
      <c r="Z727" s="24" t="n">
        <v>0.2185897320532367</v>
      </c>
      <c r="AA727" s="24" t="n">
        <v>0.1953442654634011</v>
      </c>
      <c r="AB727" s="24" t="n">
        <v>0.1969575631263493</v>
      </c>
      <c r="AD727" s="24" t="n">
        <v>0.1434943892767548</v>
      </c>
      <c r="AE727" s="24" t="n">
        <v>0.2335718251254855</v>
      </c>
      <c r="AF727" s="24" t="n">
        <v>0.2431500021629076</v>
      </c>
      <c r="AG727" s="24" t="n">
        <v>0.1782231906566472</v>
      </c>
      <c r="AH727" s="24" t="n">
        <v>0.1600629710909302</v>
      </c>
      <c r="AI727" s="24" t="n">
        <v>0.1693097937245644</v>
      </c>
      <c r="AJ727" s="24" t="n">
        <v>0.2279940848365399</v>
      </c>
      <c r="AL727" s="24" t="n">
        <v>0.1860035341008756</v>
      </c>
      <c r="AM727" s="24" t="n">
        <v>0.2408149435145448</v>
      </c>
      <c r="AN727" s="24" t="n">
        <v>0.2622767808867709</v>
      </c>
      <c r="AO727" s="24" t="n">
        <v>0.240691457300666</v>
      </c>
      <c r="AP727" s="24" t="n">
        <v>0.1407680774573176</v>
      </c>
      <c r="AQ727" s="24" t="n">
        <v>0.2215678860689992</v>
      </c>
      <c r="AR727" s="24" t="n">
        <v>0.2155887462814016</v>
      </c>
      <c r="AS727" s="24" t="n">
        <v>0.1285953653210863</v>
      </c>
      <c r="AU727" s="24" t="n">
        <v>0.3320499288362866</v>
      </c>
      <c r="AV727" s="24" t="n">
        <v>0.1111246673250679</v>
      </c>
      <c r="AW727" s="24" t="n">
        <v>0.1932350105403126</v>
      </c>
      <c r="AX727" s="24" t="n">
        <v>0.2084354021818988</v>
      </c>
    </row>
    <row r="728">
      <c r="B728" s="23" t="inlineStr">
        <is>
          <t>3</t>
        </is>
      </c>
      <c r="C728" s="24" t="n">
        <v>0.1677209520797146</v>
      </c>
      <c r="D728" s="24" t="n">
        <v>0.1805971827418504</v>
      </c>
      <c r="E728" s="24" t="n">
        <v>0.1552222963285089</v>
      </c>
      <c r="G728" s="24" t="n">
        <v>0.1595602152935718</v>
      </c>
      <c r="H728" s="24" t="n">
        <v>0.1457472017760412</v>
      </c>
      <c r="I728" s="24" t="n">
        <v>0.1868885264541875</v>
      </c>
      <c r="J728" s="24" t="n">
        <v>0.1763140636648484</v>
      </c>
      <c r="K728" s="24" t="n">
        <v>0.1760995970003872</v>
      </c>
      <c r="L728" s="24" t="n">
        <v>0.1628404345032174</v>
      </c>
      <c r="N728" s="24" t="n">
        <v>0.2251834239660875</v>
      </c>
      <c r="O728" s="24" t="n">
        <v>0.182860923342246</v>
      </c>
      <c r="P728" s="24" t="n">
        <v>0.1392017104905429</v>
      </c>
      <c r="Q728" s="24" t="n">
        <v>0.1877315544767302</v>
      </c>
      <c r="R728" s="24" t="n">
        <v>0.1447691580332331</v>
      </c>
      <c r="S728" s="24" t="n">
        <v>0.2010149170213081</v>
      </c>
      <c r="T728" s="24" t="n">
        <v>0.1698764850218856</v>
      </c>
      <c r="U728" s="24" t="n">
        <v>0.1669214870569112</v>
      </c>
      <c r="V728" s="24" t="n">
        <v>0.1455763794198131</v>
      </c>
      <c r="W728" s="24" t="n">
        <v>0.1610213987429126</v>
      </c>
      <c r="Y728" s="24" t="n">
        <v>0.1779015222047427</v>
      </c>
      <c r="Z728" s="24" t="n">
        <v>0.1617705038798477</v>
      </c>
      <c r="AA728" s="24" t="n">
        <v>0.1465828733868734</v>
      </c>
      <c r="AB728" s="24" t="n">
        <v>0.1815040108258465</v>
      </c>
      <c r="AD728" s="24" t="n">
        <v>0.1626605815667733</v>
      </c>
      <c r="AE728" s="24" t="n">
        <v>0.2068896790402272</v>
      </c>
      <c r="AF728" s="24" t="n">
        <v>0.1845407202883279</v>
      </c>
      <c r="AG728" s="24" t="n">
        <v>0.1265290354071991</v>
      </c>
      <c r="AH728" s="24" t="n">
        <v>0.1081702847864989</v>
      </c>
      <c r="AI728" s="24" t="n">
        <v>0.1579148615201856</v>
      </c>
      <c r="AJ728" s="24" t="n">
        <v>0.1577616572711571</v>
      </c>
      <c r="AL728" s="24" t="n">
        <v>0.1771848888109276</v>
      </c>
      <c r="AM728" s="24" t="n">
        <v>0.1924782446486218</v>
      </c>
      <c r="AN728" s="24" t="n">
        <v>0.1407462067229381</v>
      </c>
      <c r="AO728" s="24" t="n">
        <v>0.1384498643107746</v>
      </c>
      <c r="AP728" s="24" t="n">
        <v>0.137958894805768</v>
      </c>
      <c r="AQ728" s="24" t="n">
        <v>0.1355394314671637</v>
      </c>
      <c r="AR728" s="24" t="n">
        <v>0.2159196134856803</v>
      </c>
      <c r="AS728" s="24" t="n">
        <v>0.2626977566523893</v>
      </c>
      <c r="AU728" s="24" t="n">
        <v>0.2094210813215702</v>
      </c>
      <c r="AV728" s="24" t="n">
        <v>0.1301761899402397</v>
      </c>
      <c r="AW728" s="24" t="n">
        <v>0.1727407786298821</v>
      </c>
      <c r="AX728" s="24" t="n">
        <v>0.1660507367985327</v>
      </c>
    </row>
    <row r="729">
      <c r="B729" s="23" t="inlineStr">
        <is>
          <t>4</t>
        </is>
      </c>
      <c r="C729" s="24" t="n">
        <v>0.08026268721964569</v>
      </c>
      <c r="D729" s="24" t="n">
        <v>0.07685773331234463</v>
      </c>
      <c r="E729" s="24" t="n">
        <v>0.08250752777221433</v>
      </c>
      <c r="G729" s="24" t="n">
        <v>0.06610063941316045</v>
      </c>
      <c r="H729" s="24" t="n">
        <v>0.07793557987966911</v>
      </c>
      <c r="I729" s="24" t="n">
        <v>0.08362698665175033</v>
      </c>
      <c r="J729" s="24" t="n">
        <v>0.07166403779089389</v>
      </c>
      <c r="K729" s="24" t="n">
        <v>0.08959598010354548</v>
      </c>
      <c r="L729" s="24" t="n">
        <v>0.08947819291748609</v>
      </c>
      <c r="N729" s="24" t="n">
        <v>0.09177843260565349</v>
      </c>
      <c r="O729" s="24" t="n">
        <v>0.07421723012360396</v>
      </c>
      <c r="P729" s="24" t="n">
        <v>0.06793060051148779</v>
      </c>
      <c r="Q729" s="24" t="n">
        <v>0.06703586809511158</v>
      </c>
      <c r="R729" s="24" t="n">
        <v>0.04309198010656281</v>
      </c>
      <c r="S729" s="24" t="n">
        <v>0.09657259451724506</v>
      </c>
      <c r="T729" s="24" t="n">
        <v>0.1204304901380274</v>
      </c>
      <c r="U729" s="24" t="n">
        <v>0.07367743893635036</v>
      </c>
      <c r="V729" s="24" t="n">
        <v>0.1006658380654098</v>
      </c>
      <c r="W729" s="24" t="n">
        <v>0.0535863637524121</v>
      </c>
      <c r="Y729" s="24" t="n">
        <v>0.08469266764265417</v>
      </c>
      <c r="Z729" s="24" t="n">
        <v>0.07577308990906124</v>
      </c>
      <c r="AA729" s="24" t="n">
        <v>0.08832518033980975</v>
      </c>
      <c r="AB729" s="24" t="n">
        <v>0.07304351642543884</v>
      </c>
      <c r="AD729" s="24" t="n">
        <v>0.07133095826644392</v>
      </c>
      <c r="AE729" s="24" t="n">
        <v>0.06815066112222809</v>
      </c>
      <c r="AF729" s="24" t="n">
        <v>0.1107154317094891</v>
      </c>
      <c r="AG729" s="24" t="n">
        <v>0.06189624536665337</v>
      </c>
      <c r="AH729" s="24" t="n">
        <v>0.1144612482862996</v>
      </c>
      <c r="AI729" s="24" t="n">
        <v>0.07029202026291893</v>
      </c>
      <c r="AJ729" s="24" t="n">
        <v>0.07780773631009198</v>
      </c>
      <c r="AL729" s="24" t="n">
        <v>0.06595101324811016</v>
      </c>
      <c r="AM729" s="24" t="n">
        <v>0.07421734543465712</v>
      </c>
      <c r="AN729" s="24" t="n">
        <v>0.1029987564491217</v>
      </c>
      <c r="AO729" s="24" t="n">
        <v>0.04795848139733714</v>
      </c>
      <c r="AP729" s="24" t="n">
        <v>0.1088849342881618</v>
      </c>
      <c r="AQ729" s="24" t="n">
        <v>0.07556272892159484</v>
      </c>
      <c r="AR729" s="24" t="n">
        <v>0.06516224494939511</v>
      </c>
      <c r="AS729" s="24" t="n">
        <v>0.07568752891776517</v>
      </c>
      <c r="AU729" s="24" t="n">
        <v>0.06847222775563667</v>
      </c>
      <c r="AV729" s="24" t="n">
        <v>0.09175535893815361</v>
      </c>
      <c r="AW729" s="24" t="n">
        <v>0.07573775990964735</v>
      </c>
      <c r="AX729" s="24" t="n">
        <v>0.08576470126295936</v>
      </c>
    </row>
    <row r="730">
      <c r="B730" s="23" t="inlineStr">
        <is>
          <t>5</t>
        </is>
      </c>
      <c r="C730" s="24" t="n">
        <v>0.07803979344672017</v>
      </c>
      <c r="D730" s="24" t="n">
        <v>0.07831015574469109</v>
      </c>
      <c r="E730" s="24" t="n">
        <v>0.07800962322026053</v>
      </c>
      <c r="G730" s="24" t="n">
        <v>0.08168748060560856</v>
      </c>
      <c r="H730" s="24" t="n">
        <v>0.05211836471679743</v>
      </c>
      <c r="I730" s="24" t="n">
        <v>0.04208298518107012</v>
      </c>
      <c r="J730" s="24" t="n">
        <v>0.06836201766861316</v>
      </c>
      <c r="K730" s="24" t="n">
        <v>0.08072155688511037</v>
      </c>
      <c r="L730" s="24" t="n">
        <v>0.1318602501013025</v>
      </c>
      <c r="N730" s="24" t="n">
        <v>0.06984168645221976</v>
      </c>
      <c r="O730" s="24" t="n">
        <v>0.0793883763085295</v>
      </c>
      <c r="P730" s="24" t="n">
        <v>0.06531453209758932</v>
      </c>
      <c r="Q730" s="24" t="n">
        <v>0.1059014092357368</v>
      </c>
      <c r="R730" s="24" t="n">
        <v>0.07506658156035478</v>
      </c>
      <c r="S730" s="24" t="n">
        <v>0.07077021734359422</v>
      </c>
      <c r="T730" s="24" t="n">
        <v>0.086730443051796</v>
      </c>
      <c r="U730" s="24" t="n">
        <v>0.06648067474353689</v>
      </c>
      <c r="V730" s="24" t="n">
        <v>0.07600806733047047</v>
      </c>
      <c r="W730" s="24" t="n">
        <v>0.09658555192105334</v>
      </c>
      <c r="Y730" s="24" t="n">
        <v>0.09291687008486747</v>
      </c>
      <c r="Z730" s="24" t="n">
        <v>0.07709858313522937</v>
      </c>
      <c r="AA730" s="24" t="n">
        <v>0.07183333406231815</v>
      </c>
      <c r="AB730" s="24" t="n">
        <v>0.06841121123912232</v>
      </c>
      <c r="AD730" s="24" t="n">
        <v>0.1221476896119343</v>
      </c>
      <c r="AE730" s="24" t="n">
        <v>0.05858163748136527</v>
      </c>
      <c r="AF730" s="24" t="n">
        <v>0.05198443576856227</v>
      </c>
      <c r="AG730" s="24" t="n">
        <v>0.06559991511644948</v>
      </c>
      <c r="AH730" s="24" t="n">
        <v>0.1110697458080844</v>
      </c>
      <c r="AI730" s="24" t="n">
        <v>0.04101373108146544</v>
      </c>
      <c r="AJ730" s="24" t="n">
        <v>0.06574797060391574</v>
      </c>
      <c r="AL730" s="24" t="n">
        <v>0.09507864886115894</v>
      </c>
      <c r="AM730" s="24" t="n">
        <v>0.07413383491718559</v>
      </c>
      <c r="AN730" s="24" t="n">
        <v>0.06769235822737732</v>
      </c>
      <c r="AO730" s="24" t="n">
        <v>0.03913389342221055</v>
      </c>
      <c r="AP730" s="24" t="n">
        <v>0.1055751316750723</v>
      </c>
      <c r="AQ730" s="24" t="n">
        <v>0.05860528719386417</v>
      </c>
      <c r="AR730" s="24" t="n">
        <v>0.06057990601557237</v>
      </c>
      <c r="AS730" s="24" t="n">
        <v>0.07973970354045744</v>
      </c>
      <c r="AU730" s="24" t="n">
        <v>0.0319381364757688</v>
      </c>
      <c r="AV730" s="24" t="n">
        <v>0.1334434710424678</v>
      </c>
      <c r="AW730" s="24" t="n">
        <v>0.07420723154009909</v>
      </c>
      <c r="AX730" s="24" t="n">
        <v>0.05364848172613833</v>
      </c>
    </row>
    <row r="731">
      <c r="B731" s="23" t="inlineStr">
        <is>
          <t>6</t>
        </is>
      </c>
      <c r="C731" s="24" t="n">
        <v>0.08212990305434663</v>
      </c>
      <c r="D731" s="24" t="n">
        <v>0.085974220984424</v>
      </c>
      <c r="E731" s="24" t="n">
        <v>0.07861590611097566</v>
      </c>
      <c r="G731" s="24" t="n">
        <v>0.03691739246474716</v>
      </c>
      <c r="H731" s="24" t="n">
        <v>0.058404589143875</v>
      </c>
      <c r="I731" s="24" t="n">
        <v>0.05209779788472705</v>
      </c>
      <c r="J731" s="24" t="n">
        <v>0.1048107881348837</v>
      </c>
      <c r="K731" s="24" t="n">
        <v>0.1239115717379251</v>
      </c>
      <c r="L731" s="24" t="n">
        <v>0.1090660244546604</v>
      </c>
      <c r="N731" s="24" t="n">
        <v>0.06188618474736238</v>
      </c>
      <c r="O731" s="24" t="n">
        <v>0.06913137636786969</v>
      </c>
      <c r="P731" s="24" t="n">
        <v>0.1013200437383584</v>
      </c>
      <c r="Q731" s="24" t="n">
        <v>0.1039120724312592</v>
      </c>
      <c r="R731" s="24" t="n">
        <v>0.074674667927749</v>
      </c>
      <c r="S731" s="24" t="n">
        <v>0.0433925589582143</v>
      </c>
      <c r="T731" s="24" t="n">
        <v>0.09167823864714993</v>
      </c>
      <c r="U731" s="24" t="n">
        <v>0.09560210840967134</v>
      </c>
      <c r="V731" s="24" t="n">
        <v>0.06569736138880862</v>
      </c>
      <c r="W731" s="24" t="n">
        <v>0.09568456741924915</v>
      </c>
      <c r="Y731" s="24" t="n">
        <v>0.06155391269994285</v>
      </c>
      <c r="Z731" s="24" t="n">
        <v>0.09064257764173345</v>
      </c>
      <c r="AA731" s="24" t="n">
        <v>0.09621923862614673</v>
      </c>
      <c r="AB731" s="24" t="n">
        <v>0.08311720111221108</v>
      </c>
      <c r="AD731" s="24" t="n">
        <v>0.0771158895101231</v>
      </c>
      <c r="AE731" s="24" t="n">
        <v>0.09988707713982611</v>
      </c>
      <c r="AF731" s="24" t="n">
        <v>0.03638171817527989</v>
      </c>
      <c r="AG731" s="24" t="n">
        <v>0.0416728362863446</v>
      </c>
      <c r="AH731" s="24" t="n">
        <v>0.09785979203492662</v>
      </c>
      <c r="AI731" s="24" t="n">
        <v>0.14381072521233</v>
      </c>
      <c r="AJ731" s="24" t="n">
        <v>0.07075472979365616</v>
      </c>
      <c r="AL731" s="24" t="n">
        <v>0.07789133832765538</v>
      </c>
      <c r="AM731" s="24" t="n">
        <v>0.07355419129122696</v>
      </c>
      <c r="AN731" s="24" t="n">
        <v>0.06673309599325826</v>
      </c>
      <c r="AO731" s="24" t="n">
        <v>0.05941127039845395</v>
      </c>
      <c r="AP731" s="24" t="n">
        <v>0.1181093283550894</v>
      </c>
      <c r="AQ731" s="24" t="n">
        <v>0.04584467743526047</v>
      </c>
      <c r="AR731" s="24" t="n">
        <v>0.07193780467645924</v>
      </c>
      <c r="AS731" s="24" t="n">
        <v>0.1186883869696383</v>
      </c>
      <c r="AU731" s="24" t="n">
        <v>0.02500236666047221</v>
      </c>
      <c r="AV731" s="24" t="n">
        <v>0.1311593577515495</v>
      </c>
      <c r="AW731" s="24" t="n">
        <v>0.09208760012031394</v>
      </c>
      <c r="AX731" s="24" t="n">
        <v>0.05332111058357747</v>
      </c>
    </row>
    <row r="732">
      <c r="B732" s="23" t="inlineStr">
        <is>
          <t>7</t>
        </is>
      </c>
      <c r="C732" s="24" t="n">
        <v>0.04217673694822918</v>
      </c>
      <c r="D732" s="24" t="n">
        <v>0.03941740583560149</v>
      </c>
      <c r="E732" s="24" t="n">
        <v>0.04500259291612733</v>
      </c>
      <c r="G732" s="24" t="n">
        <v>0.02994337964378322</v>
      </c>
      <c r="H732" s="24" t="n">
        <v>0.04811434324567873</v>
      </c>
      <c r="I732" s="24" t="n">
        <v>0.03060193994461574</v>
      </c>
      <c r="J732" s="24" t="n">
        <v>0.04400490468640829</v>
      </c>
      <c r="K732" s="24" t="n">
        <v>0.038247206361541</v>
      </c>
      <c r="L732" s="24" t="n">
        <v>0.0559413610933534</v>
      </c>
      <c r="N732" s="24" t="n">
        <v>0.03845546045641922</v>
      </c>
      <c r="O732" s="24" t="n">
        <v>0.05669850696950669</v>
      </c>
      <c r="P732" s="24" t="n">
        <v>0.04337665260376033</v>
      </c>
      <c r="Q732" s="24" t="n">
        <v>0.04492473332879563</v>
      </c>
      <c r="R732" s="24" t="n">
        <v>0.04256956588021712</v>
      </c>
      <c r="S732" s="24" t="n">
        <v>0.03150047504320319</v>
      </c>
      <c r="T732" s="24" t="n">
        <v>0.05276720661514601</v>
      </c>
      <c r="U732" s="24" t="n">
        <v>0.03743697378582909</v>
      </c>
      <c r="V732" s="24" t="n">
        <v>0.04241181486871486</v>
      </c>
      <c r="W732" s="24" t="n">
        <v>0.04047952366218518</v>
      </c>
      <c r="Y732" s="24" t="n">
        <v>0.02167086766820663</v>
      </c>
      <c r="Z732" s="24" t="n">
        <v>0.0437665408461977</v>
      </c>
      <c r="AA732" s="24" t="n">
        <v>0.05661976056495484</v>
      </c>
      <c r="AB732" s="24" t="n">
        <v>0.04996299854184362</v>
      </c>
      <c r="AD732" s="24" t="n">
        <v>0.06224033439101648</v>
      </c>
      <c r="AE732" s="24" t="n">
        <v>0.02643453630781498</v>
      </c>
      <c r="AF732" s="24" t="n">
        <v>0.05727821682308901</v>
      </c>
      <c r="AG732" s="24" t="n">
        <v>0.07052129362761694</v>
      </c>
      <c r="AH732" s="24" t="n">
        <v>0.02586930460873538</v>
      </c>
      <c r="AI732" s="24" t="n">
        <v>0</v>
      </c>
      <c r="AJ732" s="24" t="n">
        <v>0.05121860749558862</v>
      </c>
      <c r="AL732" s="24" t="n">
        <v>0.05240478845457999</v>
      </c>
      <c r="AM732" s="24" t="n">
        <v>0.03469602126159912</v>
      </c>
      <c r="AN732" s="24" t="n">
        <v>0.04066836039251009</v>
      </c>
      <c r="AO732" s="24" t="n">
        <v>0.03706848139388113</v>
      </c>
      <c r="AP732" s="24" t="n">
        <v>0.03730642873078843</v>
      </c>
      <c r="AQ732" s="24" t="n">
        <v>0.08699938609122063</v>
      </c>
      <c r="AR732" s="24" t="n">
        <v>0.02162940314100279</v>
      </c>
      <c r="AS732" s="24" t="n">
        <v>0.04534643728901504</v>
      </c>
      <c r="AU732" s="24" t="n">
        <v>0.01975595413369339</v>
      </c>
      <c r="AV732" s="24" t="n">
        <v>0.07033668493737191</v>
      </c>
      <c r="AW732" s="24" t="n">
        <v>0.04178315560037029</v>
      </c>
      <c r="AX732" s="24" t="n">
        <v>0.02527353490257988</v>
      </c>
    </row>
    <row r="733">
      <c r="B733" s="23" t="inlineStr">
        <is>
          <t>Not Selected</t>
        </is>
      </c>
      <c r="C733" s="24" t="n">
        <v>0.1853126808477513</v>
      </c>
      <c r="D733" s="24" t="n">
        <v>0.1991481252891798</v>
      </c>
      <c r="E733" s="24" t="n">
        <v>0.1714648144955761</v>
      </c>
      <c r="G733" s="24" t="n">
        <v>0.1684937155690368</v>
      </c>
      <c r="H733" s="24" t="n">
        <v>0.169561261962526</v>
      </c>
      <c r="I733" s="24" t="n">
        <v>0.2469003173852992</v>
      </c>
      <c r="J733" s="24" t="n">
        <v>0.2082675733619248</v>
      </c>
      <c r="K733" s="24" t="n">
        <v>0.1604914604446257</v>
      </c>
      <c r="L733" s="24" t="n">
        <v>0.1573794417798637</v>
      </c>
      <c r="N733" s="24" t="n">
        <v>0.2118439462320613</v>
      </c>
      <c r="O733" s="24" t="n">
        <v>0.1576262022619672</v>
      </c>
      <c r="P733" s="24" t="n">
        <v>0.2020032453565069</v>
      </c>
      <c r="Q733" s="24" t="n">
        <v>0.1634734550327058</v>
      </c>
      <c r="R733" s="24" t="n">
        <v>0.2043650461344358</v>
      </c>
      <c r="S733" s="24" t="n">
        <v>0.1898030148182115</v>
      </c>
      <c r="T733" s="24" t="n">
        <v>0.1399538754119337</v>
      </c>
      <c r="U733" s="24" t="n">
        <v>0.1825335996769525</v>
      </c>
      <c r="V733" s="24" t="n">
        <v>0.2147428296081544</v>
      </c>
      <c r="W733" s="24" t="n">
        <v>0.1677918227250473</v>
      </c>
      <c r="Y733" s="24" t="n">
        <v>0.18155560872606</v>
      </c>
      <c r="Z733" s="24" t="n">
        <v>0.1728829084154663</v>
      </c>
      <c r="AA733" s="24" t="n">
        <v>0.1713453364389255</v>
      </c>
      <c r="AB733" s="24" t="n">
        <v>0.2145636856036562</v>
      </c>
      <c r="AD733" s="24" t="n">
        <v>0.2183861793274374</v>
      </c>
      <c r="AE733" s="24" t="n">
        <v>0.125345228741762</v>
      </c>
      <c r="AF733" s="24" t="n">
        <v>0.2030412367408046</v>
      </c>
      <c r="AG733" s="24" t="n">
        <v>0.2186091414953468</v>
      </c>
      <c r="AH733" s="24" t="n">
        <v>0.2577875647936317</v>
      </c>
      <c r="AI733" s="24" t="n">
        <v>0.2275228940659936</v>
      </c>
      <c r="AJ733" s="24" t="n">
        <v>0.1806308502248598</v>
      </c>
      <c r="AL733" s="24" t="n">
        <v>0.1830241750600956</v>
      </c>
      <c r="AM733" s="24" t="n">
        <v>0.1299355585354264</v>
      </c>
      <c r="AN733" s="24" t="n">
        <v>0.1330272196300849</v>
      </c>
      <c r="AO733" s="24" t="n">
        <v>0.218074482080397</v>
      </c>
      <c r="AP733" s="24" t="n">
        <v>0.2326190755780781</v>
      </c>
      <c r="AQ733" s="24" t="n">
        <v>0.1750931310552881</v>
      </c>
      <c r="AR733" s="24" t="n">
        <v>0.2025147679871891</v>
      </c>
      <c r="AS733" s="24" t="n">
        <v>0.2180126069465191</v>
      </c>
      <c r="AU733" s="24" t="n">
        <v>0.1110802317787761</v>
      </c>
      <c r="AV733" s="24" t="n">
        <v>0.214472304434138</v>
      </c>
      <c r="AW733" s="24" t="n">
        <v>0.1911081272964474</v>
      </c>
      <c r="AX733" s="24" t="n">
        <v>0.2190935180006931</v>
      </c>
    </row>
    <row r="735">
      <c r="B735" s="20" t="inlineStr">
        <is>
          <t>Below is a list of ways that the justice system in the UK could be changed. Please rank these in order of how important you think they are for the government to be prioritising.: Increasing the number of community sentences and electronic tagging to reduce the number of people going to prison while still punishing crime</t>
        </is>
      </c>
    </row>
    <row r="736">
      <c r="B736" s="21" t="inlineStr">
        <is>
          <t>BASE: All Respondents</t>
        </is>
      </c>
    </row>
    <row r="737">
      <c r="B737" s="16" t="inlineStr">
        <is>
          <t>Unweighted</t>
        </is>
      </c>
      <c r="C737" s="22" t="n">
        <v>1999</v>
      </c>
      <c r="D737" s="22" t="n">
        <v>936</v>
      </c>
      <c r="E737" s="22" t="n">
        <v>1056</v>
      </c>
      <c r="G737" s="22" t="n">
        <v>282</v>
      </c>
      <c r="H737" s="22" t="n">
        <v>355</v>
      </c>
      <c r="I737" s="22" t="n">
        <v>333</v>
      </c>
      <c r="J737" s="22" t="n">
        <v>313</v>
      </c>
      <c r="K737" s="22" t="n">
        <v>283</v>
      </c>
      <c r="L737" s="22" t="n">
        <v>433</v>
      </c>
      <c r="N737" s="22" t="n">
        <v>103</v>
      </c>
      <c r="O737" s="22" t="n">
        <v>103</v>
      </c>
      <c r="P737" s="22" t="n">
        <v>259</v>
      </c>
      <c r="Q737" s="22" t="n">
        <v>192</v>
      </c>
      <c r="R737" s="22" t="n">
        <v>162</v>
      </c>
      <c r="S737" s="22" t="n">
        <v>220</v>
      </c>
      <c r="T737" s="22" t="n">
        <v>220</v>
      </c>
      <c r="U737" s="22" t="n">
        <v>302</v>
      </c>
      <c r="V737" s="22" t="n">
        <v>270</v>
      </c>
      <c r="W737" s="22" t="n">
        <v>168</v>
      </c>
      <c r="Y737" s="22" t="n">
        <v>568</v>
      </c>
      <c r="Z737" s="22" t="n">
        <v>481</v>
      </c>
      <c r="AA737" s="22" t="n">
        <v>459</v>
      </c>
      <c r="AB737" s="22" t="n">
        <v>474</v>
      </c>
      <c r="AD737" s="22" t="n">
        <v>355</v>
      </c>
      <c r="AE737" s="22" t="n">
        <v>640</v>
      </c>
      <c r="AF737" s="22" t="n">
        <v>155</v>
      </c>
      <c r="AG737" s="22" t="n">
        <v>118</v>
      </c>
      <c r="AH737" s="22" t="n">
        <v>274</v>
      </c>
      <c r="AI737" s="22" t="n">
        <v>42</v>
      </c>
      <c r="AJ737" s="22" t="n">
        <v>415</v>
      </c>
      <c r="AL737" s="22" t="n">
        <v>299</v>
      </c>
      <c r="AM737" s="22" t="n">
        <v>422</v>
      </c>
      <c r="AN737" s="22" t="n">
        <v>182</v>
      </c>
      <c r="AO737" s="22" t="n">
        <v>220</v>
      </c>
      <c r="AP737" s="22" t="n">
        <v>458</v>
      </c>
      <c r="AQ737" s="22" t="n">
        <v>159</v>
      </c>
      <c r="AR737" s="22" t="n">
        <v>174</v>
      </c>
      <c r="AS737" s="22" t="n">
        <v>85</v>
      </c>
      <c r="AU737" s="22" t="n">
        <v>423</v>
      </c>
      <c r="AV737" s="22" t="n">
        <v>543</v>
      </c>
      <c r="AW737" s="22" t="n">
        <v>701</v>
      </c>
      <c r="AX737" s="22" t="n">
        <v>332</v>
      </c>
    </row>
    <row r="738">
      <c r="B738" s="18" t="inlineStr">
        <is>
          <t>Weighted</t>
        </is>
      </c>
      <c r="C738" s="22" t="n">
        <v>1999</v>
      </c>
      <c r="D738" s="22" t="n">
        <v>987</v>
      </c>
      <c r="E738" s="22" t="n">
        <v>1009</v>
      </c>
      <c r="G738" s="22" t="n">
        <v>277</v>
      </c>
      <c r="H738" s="22" t="n">
        <v>341</v>
      </c>
      <c r="I738" s="22" t="n">
        <v>340</v>
      </c>
      <c r="J738" s="22" t="n">
        <v>341</v>
      </c>
      <c r="K738" s="22" t="n">
        <v>282</v>
      </c>
      <c r="L738" s="22" t="n">
        <v>420</v>
      </c>
      <c r="N738" s="22" t="n">
        <v>114</v>
      </c>
      <c r="O738" s="22" t="n">
        <v>91</v>
      </c>
      <c r="P738" s="22" t="n">
        <v>250</v>
      </c>
      <c r="Q738" s="22" t="n">
        <v>182</v>
      </c>
      <c r="R738" s="22" t="n">
        <v>159</v>
      </c>
      <c r="S738" s="22" t="n">
        <v>205</v>
      </c>
      <c r="T738" s="22" t="n">
        <v>205</v>
      </c>
      <c r="U738" s="22" t="n">
        <v>317</v>
      </c>
      <c r="V738" s="22" t="n">
        <v>295</v>
      </c>
      <c r="W738" s="22" t="n">
        <v>182</v>
      </c>
      <c r="Y738" s="22" t="n">
        <v>540</v>
      </c>
      <c r="Z738" s="22" t="n">
        <v>519</v>
      </c>
      <c r="AA738" s="22" t="n">
        <v>440</v>
      </c>
      <c r="AB738" s="22" t="n">
        <v>500</v>
      </c>
      <c r="AD738" s="22" t="n">
        <v>350</v>
      </c>
      <c r="AE738" s="22" t="n">
        <v>639</v>
      </c>
      <c r="AF738" s="22" t="n">
        <v>159</v>
      </c>
      <c r="AG738" s="22" t="n">
        <v>114</v>
      </c>
      <c r="AH738" s="22" t="n">
        <v>280</v>
      </c>
      <c r="AI738" s="22" t="n">
        <v>42</v>
      </c>
      <c r="AJ738" s="22" t="n">
        <v>416</v>
      </c>
      <c r="AL738" s="22" t="n">
        <v>296</v>
      </c>
      <c r="AM738" s="22" t="n">
        <v>417</v>
      </c>
      <c r="AN738" s="22" t="n">
        <v>184</v>
      </c>
      <c r="AO738" s="22" t="n">
        <v>215</v>
      </c>
      <c r="AP738" s="22" t="n">
        <v>465</v>
      </c>
      <c r="AQ738" s="22" t="n">
        <v>157</v>
      </c>
      <c r="AR738" s="22" t="n">
        <v>175</v>
      </c>
      <c r="AS738" s="22" t="n">
        <v>90</v>
      </c>
      <c r="AU738" s="22" t="n">
        <v>421</v>
      </c>
      <c r="AV738" s="22" t="n">
        <v>546</v>
      </c>
      <c r="AW738" s="22" t="n">
        <v>697</v>
      </c>
      <c r="AX738" s="22" t="n">
        <v>335</v>
      </c>
    </row>
    <row r="739">
      <c r="B739" s="23" t="inlineStr">
        <is>
          <t>1</t>
        </is>
      </c>
      <c r="C739" s="24" t="n">
        <v>0.1047848102675031</v>
      </c>
      <c r="D739" s="24" t="n">
        <v>0.1066526224710012</v>
      </c>
      <c r="E739" s="24" t="n">
        <v>0.1028522350840655</v>
      </c>
      <c r="G739" s="24" t="n">
        <v>0.1382662630476776</v>
      </c>
      <c r="H739" s="24" t="n">
        <v>0.1259323349679385</v>
      </c>
      <c r="I739" s="24" t="n">
        <v>0.10135793560726</v>
      </c>
      <c r="J739" s="24" t="n">
        <v>0.1289195058774326</v>
      </c>
      <c r="K739" s="24" t="n">
        <v>0.04144052385299863</v>
      </c>
      <c r="L739" s="24" t="n">
        <v>0.09124631476677711</v>
      </c>
      <c r="N739" s="24" t="n">
        <v>0.06340091736156724</v>
      </c>
      <c r="O739" s="24" t="n">
        <v>0.1375435185161803</v>
      </c>
      <c r="P739" s="24" t="n">
        <v>0.1050220194550127</v>
      </c>
      <c r="Q739" s="24" t="n">
        <v>0.08390820969409821</v>
      </c>
      <c r="R739" s="24" t="n">
        <v>0.1020573244353978</v>
      </c>
      <c r="S739" s="24" t="n">
        <v>0.08227771549560502</v>
      </c>
      <c r="T739" s="24" t="n">
        <v>0.09202662886113806</v>
      </c>
      <c r="U739" s="24" t="n">
        <v>0.1614399926914818</v>
      </c>
      <c r="V739" s="24" t="n">
        <v>0.09764125704036916</v>
      </c>
      <c r="W739" s="24" t="n">
        <v>0.08969663426574752</v>
      </c>
      <c r="Y739" s="24" t="n">
        <v>0.1217127768799158</v>
      </c>
      <c r="Z739" s="24" t="n">
        <v>0.1053402796038881</v>
      </c>
      <c r="AA739" s="24" t="n">
        <v>0.07095686947063018</v>
      </c>
      <c r="AB739" s="24" t="n">
        <v>0.1156946170561779</v>
      </c>
      <c r="AD739" s="24" t="n">
        <v>0.1050638381637238</v>
      </c>
      <c r="AE739" s="24" t="n">
        <v>0.1052274261178182</v>
      </c>
      <c r="AF739" s="24" t="n">
        <v>0.1312083048433746</v>
      </c>
      <c r="AG739" s="24" t="n">
        <v>0.08764774122412707</v>
      </c>
      <c r="AH739" s="24" t="n">
        <v>0.09802687452544938</v>
      </c>
      <c r="AI739" s="24" t="n">
        <v>0.1272919015344578</v>
      </c>
      <c r="AJ739" s="24" t="n">
        <v>0.1007357588730032</v>
      </c>
      <c r="AL739" s="24" t="n">
        <v>0.1023770147569206</v>
      </c>
      <c r="AM739" s="24" t="n">
        <v>0.1417636879749206</v>
      </c>
      <c r="AN739" s="24" t="n">
        <v>0.09874016919842456</v>
      </c>
      <c r="AO739" s="24" t="n">
        <v>0.1189534900811229</v>
      </c>
      <c r="AP739" s="24" t="n">
        <v>0.09272257488295878</v>
      </c>
      <c r="AQ739" s="24" t="n">
        <v>0.1032738041014995</v>
      </c>
      <c r="AR739" s="24" t="n">
        <v>0.06166248239384912</v>
      </c>
      <c r="AS739" s="24" t="n">
        <v>0.0688780978364356</v>
      </c>
      <c r="AU739" s="24" t="n">
        <v>0.1270768379745601</v>
      </c>
      <c r="AV739" s="24" t="n">
        <v>0.05296315848588762</v>
      </c>
      <c r="AW739" s="24" t="n">
        <v>0.1029344920340594</v>
      </c>
      <c r="AX739" s="24" t="n">
        <v>0.165112541597461</v>
      </c>
    </row>
    <row r="740">
      <c r="B740" s="23" t="inlineStr">
        <is>
          <t>2</t>
        </is>
      </c>
      <c r="C740" s="24" t="n">
        <v>0.1028905385033237</v>
      </c>
      <c r="D740" s="24" t="n">
        <v>0.1113410168418713</v>
      </c>
      <c r="E740" s="24" t="n">
        <v>0.09493304465112948</v>
      </c>
      <c r="G740" s="24" t="n">
        <v>0.1217656265524048</v>
      </c>
      <c r="H740" s="24" t="n">
        <v>0.1259558298034447</v>
      </c>
      <c r="I740" s="24" t="n">
        <v>0.1253317472209161</v>
      </c>
      <c r="J740" s="24" t="n">
        <v>0.07408677639010176</v>
      </c>
      <c r="K740" s="24" t="n">
        <v>0.08657950315107944</v>
      </c>
      <c r="L740" s="24" t="n">
        <v>0.08786590071195415</v>
      </c>
      <c r="N740" s="24" t="n">
        <v>0.1029466820201069</v>
      </c>
      <c r="O740" s="24" t="n">
        <v>0.08432396135933419</v>
      </c>
      <c r="P740" s="24" t="n">
        <v>0.07505598251894632</v>
      </c>
      <c r="Q740" s="24" t="n">
        <v>0.09239802015170726</v>
      </c>
      <c r="R740" s="24" t="n">
        <v>0.1209621660485165</v>
      </c>
      <c r="S740" s="24" t="n">
        <v>0.1048918559160352</v>
      </c>
      <c r="T740" s="24" t="n">
        <v>0.1071462283238292</v>
      </c>
      <c r="U740" s="24" t="n">
        <v>0.1095450672567151</v>
      </c>
      <c r="V740" s="24" t="n">
        <v>0.1106606430112903</v>
      </c>
      <c r="W740" s="24" t="n">
        <v>0.1138217074364401</v>
      </c>
      <c r="Y740" s="24" t="n">
        <v>0.09261625320570881</v>
      </c>
      <c r="Z740" s="24" t="n">
        <v>0.1051767325530529</v>
      </c>
      <c r="AA740" s="24" t="n">
        <v>0.1233143177045115</v>
      </c>
      <c r="AB740" s="24" t="n">
        <v>0.09364077150408354</v>
      </c>
      <c r="AD740" s="24" t="n">
        <v>0.07263489176928568</v>
      </c>
      <c r="AE740" s="24" t="n">
        <v>0.1231663152802238</v>
      </c>
      <c r="AF740" s="24" t="n">
        <v>0.1778158622204459</v>
      </c>
      <c r="AG740" s="24" t="n">
        <v>0.08947187374059556</v>
      </c>
      <c r="AH740" s="24" t="n">
        <v>0.08365610037039879</v>
      </c>
      <c r="AI740" s="24" t="n">
        <v>0.1278838900559575</v>
      </c>
      <c r="AJ740" s="24" t="n">
        <v>0.08265777588419639</v>
      </c>
      <c r="AL740" s="24" t="n">
        <v>0.07168400273132557</v>
      </c>
      <c r="AM740" s="24" t="n">
        <v>0.1208144601956372</v>
      </c>
      <c r="AN740" s="24" t="n">
        <v>0.1425066753902604</v>
      </c>
      <c r="AO740" s="24" t="n">
        <v>0.1126889648037621</v>
      </c>
      <c r="AP740" s="24" t="n">
        <v>0.08189990622515175</v>
      </c>
      <c r="AQ740" s="24" t="n">
        <v>0.1067832204136189</v>
      </c>
      <c r="AR740" s="24" t="n">
        <v>0.1164915201597037</v>
      </c>
      <c r="AS740" s="24" t="n">
        <v>0.09331425216180016</v>
      </c>
      <c r="AU740" s="24" t="n">
        <v>0.1219838907650987</v>
      </c>
      <c r="AV740" s="24" t="n">
        <v>0.0713282455736917</v>
      </c>
      <c r="AW740" s="24" t="n">
        <v>0.1083198251804472</v>
      </c>
      <c r="AX740" s="24" t="n">
        <v>0.119054337016447</v>
      </c>
    </row>
    <row r="741">
      <c r="B741" s="23" t="inlineStr">
        <is>
          <t>3</t>
        </is>
      </c>
      <c r="C741" s="24" t="n">
        <v>0.1641935885759623</v>
      </c>
      <c r="D741" s="24" t="n">
        <v>0.1620089202645446</v>
      </c>
      <c r="E741" s="24" t="n">
        <v>0.1663509527544776</v>
      </c>
      <c r="G741" s="24" t="n">
        <v>0.2092930465028274</v>
      </c>
      <c r="H741" s="24" t="n">
        <v>0.2038605421265927</v>
      </c>
      <c r="I741" s="24" t="n">
        <v>0.1619053216655859</v>
      </c>
      <c r="J741" s="24" t="n">
        <v>0.1313315020080421</v>
      </c>
      <c r="K741" s="24" t="n">
        <v>0.1304757922336406</v>
      </c>
      <c r="L741" s="24" t="n">
        <v>0.1533904473015905</v>
      </c>
      <c r="N741" s="24" t="n">
        <v>0.1851111192152859</v>
      </c>
      <c r="O741" s="24" t="n">
        <v>0.1507680114640368</v>
      </c>
      <c r="P741" s="24" t="n">
        <v>0.1833881817095308</v>
      </c>
      <c r="Q741" s="24" t="n">
        <v>0.1613507938358924</v>
      </c>
      <c r="R741" s="24" t="n">
        <v>0.1715241790729771</v>
      </c>
      <c r="S741" s="24" t="n">
        <v>0.1247727853365882</v>
      </c>
      <c r="T741" s="24" t="n">
        <v>0.164904752131053</v>
      </c>
      <c r="U741" s="24" t="n">
        <v>0.1749419437334259</v>
      </c>
      <c r="V741" s="24" t="n">
        <v>0.1362332298428181</v>
      </c>
      <c r="W741" s="24" t="n">
        <v>0.1981103692065272</v>
      </c>
      <c r="Y741" s="24" t="n">
        <v>0.1727264656410312</v>
      </c>
      <c r="Z741" s="24" t="n">
        <v>0.1812308087882427</v>
      </c>
      <c r="AA741" s="24" t="n">
        <v>0.1507778873034859</v>
      </c>
      <c r="AB741" s="24" t="n">
        <v>0.14909926388512</v>
      </c>
      <c r="AD741" s="24" t="n">
        <v>0.1445752692886333</v>
      </c>
      <c r="AE741" s="24" t="n">
        <v>0.1909146613274587</v>
      </c>
      <c r="AF741" s="24" t="n">
        <v>0.1565527346982744</v>
      </c>
      <c r="AG741" s="24" t="n">
        <v>0.2303334994133491</v>
      </c>
      <c r="AH741" s="24" t="n">
        <v>0.09467700819257421</v>
      </c>
      <c r="AI741" s="24" t="n">
        <v>0.2225041621175518</v>
      </c>
      <c r="AJ741" s="24" t="n">
        <v>0.1652206695102231</v>
      </c>
      <c r="AL741" s="24" t="n">
        <v>0.1932764176865374</v>
      </c>
      <c r="AM741" s="24" t="n">
        <v>0.1976060344380183</v>
      </c>
      <c r="AN741" s="24" t="n">
        <v>0.205787015093836</v>
      </c>
      <c r="AO741" s="24" t="n">
        <v>0.208300449093791</v>
      </c>
      <c r="AP741" s="24" t="n">
        <v>0.1078087135332063</v>
      </c>
      <c r="AQ741" s="24" t="n">
        <v>0.1575926483564007</v>
      </c>
      <c r="AR741" s="24" t="n">
        <v>0.1168752054165842</v>
      </c>
      <c r="AS741" s="24" t="n">
        <v>0.118572627957756</v>
      </c>
      <c r="AU741" s="24" t="n">
        <v>0.2506090364107785</v>
      </c>
      <c r="AV741" s="24" t="n">
        <v>0.1033080144812807</v>
      </c>
      <c r="AW741" s="24" t="n">
        <v>0.1546303310438193</v>
      </c>
      <c r="AX741" s="24" t="n">
        <v>0.1746703813801873</v>
      </c>
    </row>
    <row r="742">
      <c r="B742" s="23" t="inlineStr">
        <is>
          <t>4</t>
        </is>
      </c>
      <c r="C742" s="24" t="n">
        <v>0.08874974172308818</v>
      </c>
      <c r="D742" s="24" t="n">
        <v>0.08627177770946565</v>
      </c>
      <c r="E742" s="24" t="n">
        <v>0.09144018798551884</v>
      </c>
      <c r="G742" s="24" t="n">
        <v>0.08968608909458564</v>
      </c>
      <c r="H742" s="24" t="n">
        <v>0.1038697335256534</v>
      </c>
      <c r="I742" s="24" t="n">
        <v>0.07524563117595237</v>
      </c>
      <c r="J742" s="24" t="n">
        <v>0.0953069014941095</v>
      </c>
      <c r="K742" s="24" t="n">
        <v>0.07938376594903572</v>
      </c>
      <c r="L742" s="24" t="n">
        <v>0.08774487532790079</v>
      </c>
      <c r="N742" s="24" t="n">
        <v>0.0778187171164878</v>
      </c>
      <c r="O742" s="24" t="n">
        <v>0.07348137137011319</v>
      </c>
      <c r="P742" s="24" t="n">
        <v>0.08793190545321382</v>
      </c>
      <c r="Q742" s="24" t="n">
        <v>0.1292151575977002</v>
      </c>
      <c r="R742" s="24" t="n">
        <v>0.07202369082251021</v>
      </c>
      <c r="S742" s="24" t="n">
        <v>0.1020562550515286</v>
      </c>
      <c r="T742" s="24" t="n">
        <v>0.09224460619924799</v>
      </c>
      <c r="U742" s="24" t="n">
        <v>0.08240784257728542</v>
      </c>
      <c r="V742" s="24" t="n">
        <v>0.07749905279021405</v>
      </c>
      <c r="W742" s="24" t="n">
        <v>0.0889497147175628</v>
      </c>
      <c r="Y742" s="24" t="n">
        <v>0.06557349388117542</v>
      </c>
      <c r="Z742" s="24" t="n">
        <v>0.1058473628266808</v>
      </c>
      <c r="AA742" s="24" t="n">
        <v>0.1033196861501898</v>
      </c>
      <c r="AB742" s="24" t="n">
        <v>0.08321120759097535</v>
      </c>
      <c r="AD742" s="24" t="n">
        <v>0.084966020000702</v>
      </c>
      <c r="AE742" s="24" t="n">
        <v>0.09881678887224747</v>
      </c>
      <c r="AF742" s="24" t="n">
        <v>0.08854687145016253</v>
      </c>
      <c r="AG742" s="24" t="n">
        <v>0.1179527662687884</v>
      </c>
      <c r="AH742" s="24" t="n">
        <v>0.06355399072791898</v>
      </c>
      <c r="AI742" s="24" t="n">
        <v>0.04233093682194936</v>
      </c>
      <c r="AJ742" s="24" t="n">
        <v>0.09022016724776434</v>
      </c>
      <c r="AL742" s="24" t="n">
        <v>0.09239402025571868</v>
      </c>
      <c r="AM742" s="24" t="n">
        <v>0.1020377832830218</v>
      </c>
      <c r="AN742" s="24" t="n">
        <v>0.09419635530734098</v>
      </c>
      <c r="AO742" s="24" t="n">
        <v>0.08527992591825688</v>
      </c>
      <c r="AP742" s="24" t="n">
        <v>0.06876053818978629</v>
      </c>
      <c r="AQ742" s="24" t="n">
        <v>0.09534810819457105</v>
      </c>
      <c r="AR742" s="24" t="n">
        <v>0.1013233534392789</v>
      </c>
      <c r="AS742" s="24" t="n">
        <v>0.07963752844341565</v>
      </c>
      <c r="AU742" s="24" t="n">
        <v>0.1200044533823537</v>
      </c>
      <c r="AV742" s="24" t="n">
        <v>0.07970875347778977</v>
      </c>
      <c r="AW742" s="24" t="n">
        <v>0.08044614191456233</v>
      </c>
      <c r="AX742" s="24" t="n">
        <v>0.08144547661976512</v>
      </c>
    </row>
    <row r="743">
      <c r="B743" s="23" t="inlineStr">
        <is>
          <t>5</t>
        </is>
      </c>
      <c r="C743" s="24" t="n">
        <v>0.08978601309573926</v>
      </c>
      <c r="D743" s="24" t="n">
        <v>0.09011464666503952</v>
      </c>
      <c r="E743" s="24" t="n">
        <v>0.08933207074532262</v>
      </c>
      <c r="G743" s="24" t="n">
        <v>0.07558133131180465</v>
      </c>
      <c r="H743" s="24" t="n">
        <v>0.08989927366401927</v>
      </c>
      <c r="I743" s="24" t="n">
        <v>0.06030281241022733</v>
      </c>
      <c r="J743" s="24" t="n">
        <v>0.08635186928759236</v>
      </c>
      <c r="K743" s="24" t="n">
        <v>0.1214294636255493</v>
      </c>
      <c r="L743" s="24" t="n">
        <v>0.1044663619029044</v>
      </c>
      <c r="N743" s="24" t="n">
        <v>0.1132332145249506</v>
      </c>
      <c r="O743" s="24" t="n">
        <v>0.1144774297353047</v>
      </c>
      <c r="P743" s="24" t="n">
        <v>0.08748009416709616</v>
      </c>
      <c r="Q743" s="24" t="n">
        <v>0.1133755235186464</v>
      </c>
      <c r="R743" s="24" t="n">
        <v>0.07200513434507583</v>
      </c>
      <c r="S743" s="24" t="n">
        <v>0.08362359029547578</v>
      </c>
      <c r="T743" s="24" t="n">
        <v>0.09364583669529919</v>
      </c>
      <c r="U743" s="24" t="n">
        <v>0.07463796690475058</v>
      </c>
      <c r="V743" s="24" t="n">
        <v>0.08997742942695018</v>
      </c>
      <c r="W743" s="24" t="n">
        <v>0.08661897703875511</v>
      </c>
      <c r="Y743" s="24" t="n">
        <v>0.1050590524738966</v>
      </c>
      <c r="Z743" s="24" t="n">
        <v>0.08614196523622916</v>
      </c>
      <c r="AA743" s="24" t="n">
        <v>0.08371133248870774</v>
      </c>
      <c r="AB743" s="24" t="n">
        <v>0.08241937117968857</v>
      </c>
      <c r="AD743" s="24" t="n">
        <v>0.09985879445148395</v>
      </c>
      <c r="AE743" s="24" t="n">
        <v>0.07956916303213234</v>
      </c>
      <c r="AF743" s="24" t="n">
        <v>0.07533910581500577</v>
      </c>
      <c r="AG743" s="24" t="n">
        <v>0.04854184404277797</v>
      </c>
      <c r="AH743" s="24" t="n">
        <v>0.09524537841927475</v>
      </c>
      <c r="AI743" s="24" t="n">
        <v>0.0430117398027857</v>
      </c>
      <c r="AJ743" s="24" t="n">
        <v>0.1149582171715656</v>
      </c>
      <c r="AL743" s="24" t="n">
        <v>0.0747907701908986</v>
      </c>
      <c r="AM743" s="24" t="n">
        <v>0.08999834799759331</v>
      </c>
      <c r="AN743" s="24" t="n">
        <v>0.1003006710214941</v>
      </c>
      <c r="AO743" s="24" t="n">
        <v>0.08513040655209302</v>
      </c>
      <c r="AP743" s="24" t="n">
        <v>0.108907755149505</v>
      </c>
      <c r="AQ743" s="24" t="n">
        <v>0.06868646644462745</v>
      </c>
      <c r="AR743" s="24" t="n">
        <v>0.08535212065829263</v>
      </c>
      <c r="AS743" s="24" t="n">
        <v>0.07446467046654168</v>
      </c>
      <c r="AU743" s="24" t="n">
        <v>0.09128725711772039</v>
      </c>
      <c r="AV743" s="24" t="n">
        <v>0.1223544559640153</v>
      </c>
      <c r="AW743" s="24" t="n">
        <v>0.07753055065265253</v>
      </c>
      <c r="AX743" s="24" t="n">
        <v>0.06026916745812896</v>
      </c>
    </row>
    <row r="744">
      <c r="B744" s="23" t="inlineStr">
        <is>
          <t>6</t>
        </is>
      </c>
      <c r="C744" s="24" t="n">
        <v>0.07995166533304843</v>
      </c>
      <c r="D744" s="24" t="n">
        <v>0.07635040774809561</v>
      </c>
      <c r="E744" s="24" t="n">
        <v>0.08326232029518435</v>
      </c>
      <c r="G744" s="24" t="n">
        <v>0.09222375472919446</v>
      </c>
      <c r="H744" s="24" t="n">
        <v>0.05973644139795049</v>
      </c>
      <c r="I744" s="24" t="n">
        <v>0.06237369802257683</v>
      </c>
      <c r="J744" s="24" t="n">
        <v>0.08235977002402774</v>
      </c>
      <c r="K744" s="24" t="n">
        <v>0.08851865218852348</v>
      </c>
      <c r="L744" s="24" t="n">
        <v>0.09481153705672386</v>
      </c>
      <c r="N744" s="24" t="n">
        <v>0.05712856007940121</v>
      </c>
      <c r="O744" s="24" t="n">
        <v>0.07884067847156313</v>
      </c>
      <c r="P744" s="24" t="n">
        <v>0.09021385085405632</v>
      </c>
      <c r="Q744" s="24" t="n">
        <v>0.06393435888168347</v>
      </c>
      <c r="R744" s="24" t="n">
        <v>0.07162381582076707</v>
      </c>
      <c r="S744" s="24" t="n">
        <v>0.08048028842437693</v>
      </c>
      <c r="T744" s="24" t="n">
        <v>0.07721339208027386</v>
      </c>
      <c r="U744" s="24" t="n">
        <v>0.08233276212824674</v>
      </c>
      <c r="V744" s="24" t="n">
        <v>0.09091783378544711</v>
      </c>
      <c r="W744" s="24" t="n">
        <v>0.08447906758875312</v>
      </c>
      <c r="Y744" s="24" t="n">
        <v>0.08157540932678414</v>
      </c>
      <c r="Z744" s="24" t="n">
        <v>0.0700367480973525</v>
      </c>
      <c r="AA744" s="24" t="n">
        <v>0.09258409176886785</v>
      </c>
      <c r="AB744" s="24" t="n">
        <v>0.07737317064694514</v>
      </c>
      <c r="AD744" s="24" t="n">
        <v>0.08959097890978981</v>
      </c>
      <c r="AE744" s="24" t="n">
        <v>0.07629123667946723</v>
      </c>
      <c r="AF744" s="24" t="n">
        <v>0.08833375613399536</v>
      </c>
      <c r="AG744" s="24" t="n">
        <v>0.1000770245992007</v>
      </c>
      <c r="AH744" s="24" t="n">
        <v>0.06333372886392588</v>
      </c>
      <c r="AI744" s="24" t="n">
        <v>0.0266024595824611</v>
      </c>
      <c r="AJ744" s="24" t="n">
        <v>0.0853724452941842</v>
      </c>
      <c r="AL744" s="24" t="n">
        <v>0.09453492420899538</v>
      </c>
      <c r="AM744" s="24" t="n">
        <v>0.06411536849228695</v>
      </c>
      <c r="AN744" s="24" t="n">
        <v>0.0684347726327131</v>
      </c>
      <c r="AO744" s="24" t="n">
        <v>0.0875154704728284</v>
      </c>
      <c r="AP744" s="24" t="n">
        <v>0.08228244516331709</v>
      </c>
      <c r="AQ744" s="24" t="n">
        <v>0.0960569820108151</v>
      </c>
      <c r="AR744" s="24" t="n">
        <v>0.07713543406626663</v>
      </c>
      <c r="AS744" s="24" t="n">
        <v>0.0762001550856239</v>
      </c>
      <c r="AU744" s="24" t="n">
        <v>0.06957005989704583</v>
      </c>
      <c r="AV744" s="24" t="n">
        <v>0.08824203835870517</v>
      </c>
      <c r="AW744" s="24" t="n">
        <v>0.08883390464857881</v>
      </c>
      <c r="AX744" s="24" t="n">
        <v>0.06101403389675002</v>
      </c>
    </row>
    <row r="745">
      <c r="B745" s="23" t="inlineStr">
        <is>
          <t>7</t>
        </is>
      </c>
      <c r="C745" s="24" t="n">
        <v>0.1222380779766653</v>
      </c>
      <c r="D745" s="24" t="n">
        <v>0.121769707926948</v>
      </c>
      <c r="E745" s="24" t="n">
        <v>0.1230632476348123</v>
      </c>
      <c r="G745" s="24" t="n">
        <v>0.04205563623141969</v>
      </c>
      <c r="H745" s="24" t="n">
        <v>0.06419185214876495</v>
      </c>
      <c r="I745" s="24" t="n">
        <v>0.1133943495931492</v>
      </c>
      <c r="J745" s="24" t="n">
        <v>0.138545213373719</v>
      </c>
      <c r="K745" s="24" t="n">
        <v>0.1867125514768547</v>
      </c>
      <c r="L745" s="24" t="n">
        <v>0.1729005254805611</v>
      </c>
      <c r="N745" s="24" t="n">
        <v>0.1211151388704042</v>
      </c>
      <c r="O745" s="24" t="n">
        <v>0.1363383341139616</v>
      </c>
      <c r="P745" s="24" t="n">
        <v>0.09687908132475044</v>
      </c>
      <c r="Q745" s="24" t="n">
        <v>0.1109227411830057</v>
      </c>
      <c r="R745" s="24" t="n">
        <v>0.1436176059752879</v>
      </c>
      <c r="S745" s="24" t="n">
        <v>0.1192949920067885</v>
      </c>
      <c r="T745" s="24" t="n">
        <v>0.1582009542639241</v>
      </c>
      <c r="U745" s="24" t="n">
        <v>0.09498192527561293</v>
      </c>
      <c r="V745" s="24" t="n">
        <v>0.1311670897167875</v>
      </c>
      <c r="W745" s="24" t="n">
        <v>0.1392376638659748</v>
      </c>
      <c r="Y745" s="24" t="n">
        <v>0.121233661770353</v>
      </c>
      <c r="Z745" s="24" t="n">
        <v>0.1303006236091681</v>
      </c>
      <c r="AA745" s="24" t="n">
        <v>0.1105277724149401</v>
      </c>
      <c r="AB745" s="24" t="n">
        <v>0.1252589940072631</v>
      </c>
      <c r="AD745" s="24" t="n">
        <v>0.1527225884682946</v>
      </c>
      <c r="AE745" s="24" t="n">
        <v>0.113641408351149</v>
      </c>
      <c r="AF745" s="24" t="n">
        <v>0.07755521374212385</v>
      </c>
      <c r="AG745" s="24" t="n">
        <v>0.05480701450035119</v>
      </c>
      <c r="AH745" s="24" t="n">
        <v>0.2024295401363773</v>
      </c>
      <c r="AI745" s="24" t="n">
        <v>0.1096534136502802</v>
      </c>
      <c r="AJ745" s="24" t="n">
        <v>0.09269718427770351</v>
      </c>
      <c r="AL745" s="24" t="n">
        <v>0.1361405859872016</v>
      </c>
      <c r="AM745" s="24" t="n">
        <v>0.07680790844794677</v>
      </c>
      <c r="AN745" s="24" t="n">
        <v>0.09449942184578373</v>
      </c>
      <c r="AO745" s="24" t="n">
        <v>0.06527205722713175</v>
      </c>
      <c r="AP745" s="24" t="n">
        <v>0.1696070913323737</v>
      </c>
      <c r="AQ745" s="24" t="n">
        <v>0.1096358706036028</v>
      </c>
      <c r="AR745" s="24" t="n">
        <v>0.1559995891139831</v>
      </c>
      <c r="AS745" s="24" t="n">
        <v>0.1910122176382262</v>
      </c>
      <c r="AU745" s="24" t="n">
        <v>0.04302965763426862</v>
      </c>
      <c r="AV745" s="24" t="n">
        <v>0.210707949367586</v>
      </c>
      <c r="AW745" s="24" t="n">
        <v>0.1275746919792848</v>
      </c>
      <c r="AX745" s="24" t="n">
        <v>0.0664931037292751</v>
      </c>
    </row>
    <row r="746">
      <c r="B746" s="23" t="inlineStr">
        <is>
          <t>Not Selected</t>
        </is>
      </c>
      <c r="C746" s="24" t="n">
        <v>0.2474055645246697</v>
      </c>
      <c r="D746" s="24" t="n">
        <v>0.2454909003730342</v>
      </c>
      <c r="E746" s="24" t="n">
        <v>0.2487659408494894</v>
      </c>
      <c r="G746" s="24" t="n">
        <v>0.2311282525300858</v>
      </c>
      <c r="H746" s="24" t="n">
        <v>0.2265539923656361</v>
      </c>
      <c r="I746" s="24" t="n">
        <v>0.3000885043043322</v>
      </c>
      <c r="J746" s="24" t="n">
        <v>0.2630984615449748</v>
      </c>
      <c r="K746" s="24" t="n">
        <v>0.2654597475223179</v>
      </c>
      <c r="L746" s="24" t="n">
        <v>0.2075740374515879</v>
      </c>
      <c r="N746" s="24" t="n">
        <v>0.279245650811796</v>
      </c>
      <c r="O746" s="24" t="n">
        <v>0.2242266949695062</v>
      </c>
      <c r="P746" s="24" t="n">
        <v>0.2740288845173934</v>
      </c>
      <c r="Q746" s="24" t="n">
        <v>0.2448951951372664</v>
      </c>
      <c r="R746" s="24" t="n">
        <v>0.2461860834794676</v>
      </c>
      <c r="S746" s="24" t="n">
        <v>0.3026025174736018</v>
      </c>
      <c r="T746" s="24" t="n">
        <v>0.2146176014452347</v>
      </c>
      <c r="U746" s="24" t="n">
        <v>0.2197124994324814</v>
      </c>
      <c r="V746" s="24" t="n">
        <v>0.2659034643861237</v>
      </c>
      <c r="W746" s="24" t="n">
        <v>0.1990858658802393</v>
      </c>
      <c r="Y746" s="24" t="n">
        <v>0.239502886821135</v>
      </c>
      <c r="Z746" s="24" t="n">
        <v>0.2159254792853858</v>
      </c>
      <c r="AA746" s="24" t="n">
        <v>0.2648080426986668</v>
      </c>
      <c r="AB746" s="24" t="n">
        <v>0.2733026041297465</v>
      </c>
      <c r="AD746" s="24" t="n">
        <v>0.2505876189480868</v>
      </c>
      <c r="AE746" s="24" t="n">
        <v>0.2123730003395033</v>
      </c>
      <c r="AF746" s="24" t="n">
        <v>0.2046481510966177</v>
      </c>
      <c r="AG746" s="24" t="n">
        <v>0.2711682362108099</v>
      </c>
      <c r="AH746" s="24" t="n">
        <v>0.2990773787640806</v>
      </c>
      <c r="AI746" s="24" t="n">
        <v>0.3007214964345564</v>
      </c>
      <c r="AJ746" s="24" t="n">
        <v>0.2681377817413599</v>
      </c>
      <c r="AL746" s="24" t="n">
        <v>0.2348022641824019</v>
      </c>
      <c r="AM746" s="24" t="n">
        <v>0.206856409170575</v>
      </c>
      <c r="AN746" s="24" t="n">
        <v>0.1955349195101472</v>
      </c>
      <c r="AO746" s="24" t="n">
        <v>0.236859235851014</v>
      </c>
      <c r="AP746" s="24" t="n">
        <v>0.2880109755237013</v>
      </c>
      <c r="AQ746" s="24" t="n">
        <v>0.2626228998748644</v>
      </c>
      <c r="AR746" s="24" t="n">
        <v>0.2851602947520417</v>
      </c>
      <c r="AS746" s="24" t="n">
        <v>0.2979204504102008</v>
      </c>
      <c r="AU746" s="24" t="n">
        <v>0.1764388068181741</v>
      </c>
      <c r="AV746" s="24" t="n">
        <v>0.2713873842910435</v>
      </c>
      <c r="AW746" s="24" t="n">
        <v>0.2597300625465956</v>
      </c>
      <c r="AX746" s="24" t="n">
        <v>0.2719409583019854</v>
      </c>
    </row>
    <row r="748">
      <c r="B748" s="20" t="inlineStr">
        <is>
          <t>Which of the following approaches do you think is best for how prisons are run?</t>
        </is>
      </c>
    </row>
    <row r="749">
      <c r="B749" s="21" t="inlineStr">
        <is>
          <t>BASE: All Respondents</t>
        </is>
      </c>
    </row>
    <row r="750">
      <c r="B750" s="16" t="inlineStr">
        <is>
          <t>Unweighted</t>
        </is>
      </c>
      <c r="C750" s="22" t="n">
        <v>1999</v>
      </c>
      <c r="D750" s="22" t="n">
        <v>936</v>
      </c>
      <c r="E750" s="22" t="n">
        <v>1056</v>
      </c>
      <c r="G750" s="22" t="n">
        <v>282</v>
      </c>
      <c r="H750" s="22" t="n">
        <v>355</v>
      </c>
      <c r="I750" s="22" t="n">
        <v>333</v>
      </c>
      <c r="J750" s="22" t="n">
        <v>313</v>
      </c>
      <c r="K750" s="22" t="n">
        <v>283</v>
      </c>
      <c r="L750" s="22" t="n">
        <v>433</v>
      </c>
      <c r="N750" s="22" t="n">
        <v>103</v>
      </c>
      <c r="O750" s="22" t="n">
        <v>103</v>
      </c>
      <c r="P750" s="22" t="n">
        <v>259</v>
      </c>
      <c r="Q750" s="22" t="n">
        <v>192</v>
      </c>
      <c r="R750" s="22" t="n">
        <v>162</v>
      </c>
      <c r="S750" s="22" t="n">
        <v>220</v>
      </c>
      <c r="T750" s="22" t="n">
        <v>220</v>
      </c>
      <c r="U750" s="22" t="n">
        <v>302</v>
      </c>
      <c r="V750" s="22" t="n">
        <v>270</v>
      </c>
      <c r="W750" s="22" t="n">
        <v>168</v>
      </c>
      <c r="Y750" s="22" t="n">
        <v>568</v>
      </c>
      <c r="Z750" s="22" t="n">
        <v>481</v>
      </c>
      <c r="AA750" s="22" t="n">
        <v>459</v>
      </c>
      <c r="AB750" s="22" t="n">
        <v>474</v>
      </c>
      <c r="AD750" s="22" t="n">
        <v>355</v>
      </c>
      <c r="AE750" s="22" t="n">
        <v>640</v>
      </c>
      <c r="AF750" s="22" t="n">
        <v>155</v>
      </c>
      <c r="AG750" s="22" t="n">
        <v>118</v>
      </c>
      <c r="AH750" s="22" t="n">
        <v>274</v>
      </c>
      <c r="AI750" s="22" t="n">
        <v>42</v>
      </c>
      <c r="AJ750" s="22" t="n">
        <v>415</v>
      </c>
      <c r="AL750" s="22" t="n">
        <v>299</v>
      </c>
      <c r="AM750" s="22" t="n">
        <v>422</v>
      </c>
      <c r="AN750" s="22" t="n">
        <v>182</v>
      </c>
      <c r="AO750" s="22" t="n">
        <v>220</v>
      </c>
      <c r="AP750" s="22" t="n">
        <v>458</v>
      </c>
      <c r="AQ750" s="22" t="n">
        <v>159</v>
      </c>
      <c r="AR750" s="22" t="n">
        <v>174</v>
      </c>
      <c r="AS750" s="22" t="n">
        <v>85</v>
      </c>
      <c r="AU750" s="22" t="n">
        <v>423</v>
      </c>
      <c r="AV750" s="22" t="n">
        <v>543</v>
      </c>
      <c r="AW750" s="22" t="n">
        <v>701</v>
      </c>
      <c r="AX750" s="22" t="n">
        <v>332</v>
      </c>
    </row>
    <row r="751">
      <c r="B751" s="18" t="inlineStr">
        <is>
          <t>Weighted</t>
        </is>
      </c>
      <c r="C751" s="22" t="n">
        <v>1999</v>
      </c>
      <c r="D751" s="22" t="n">
        <v>987</v>
      </c>
      <c r="E751" s="22" t="n">
        <v>1009</v>
      </c>
      <c r="G751" s="22" t="n">
        <v>277</v>
      </c>
      <c r="H751" s="22" t="n">
        <v>341</v>
      </c>
      <c r="I751" s="22" t="n">
        <v>340</v>
      </c>
      <c r="J751" s="22" t="n">
        <v>341</v>
      </c>
      <c r="K751" s="22" t="n">
        <v>282</v>
      </c>
      <c r="L751" s="22" t="n">
        <v>420</v>
      </c>
      <c r="N751" s="22" t="n">
        <v>114</v>
      </c>
      <c r="O751" s="22" t="n">
        <v>91</v>
      </c>
      <c r="P751" s="22" t="n">
        <v>250</v>
      </c>
      <c r="Q751" s="22" t="n">
        <v>182</v>
      </c>
      <c r="R751" s="22" t="n">
        <v>159</v>
      </c>
      <c r="S751" s="22" t="n">
        <v>205</v>
      </c>
      <c r="T751" s="22" t="n">
        <v>205</v>
      </c>
      <c r="U751" s="22" t="n">
        <v>317</v>
      </c>
      <c r="V751" s="22" t="n">
        <v>295</v>
      </c>
      <c r="W751" s="22" t="n">
        <v>182</v>
      </c>
      <c r="Y751" s="22" t="n">
        <v>540</v>
      </c>
      <c r="Z751" s="22" t="n">
        <v>519</v>
      </c>
      <c r="AA751" s="22" t="n">
        <v>440</v>
      </c>
      <c r="AB751" s="22" t="n">
        <v>500</v>
      </c>
      <c r="AD751" s="22" t="n">
        <v>350</v>
      </c>
      <c r="AE751" s="22" t="n">
        <v>639</v>
      </c>
      <c r="AF751" s="22" t="n">
        <v>159</v>
      </c>
      <c r="AG751" s="22" t="n">
        <v>114</v>
      </c>
      <c r="AH751" s="22" t="n">
        <v>280</v>
      </c>
      <c r="AI751" s="22" t="n">
        <v>42</v>
      </c>
      <c r="AJ751" s="22" t="n">
        <v>416</v>
      </c>
      <c r="AL751" s="22" t="n">
        <v>296</v>
      </c>
      <c r="AM751" s="22" t="n">
        <v>417</v>
      </c>
      <c r="AN751" s="22" t="n">
        <v>184</v>
      </c>
      <c r="AO751" s="22" t="n">
        <v>215</v>
      </c>
      <c r="AP751" s="22" t="n">
        <v>465</v>
      </c>
      <c r="AQ751" s="22" t="n">
        <v>157</v>
      </c>
      <c r="AR751" s="22" t="n">
        <v>175</v>
      </c>
      <c r="AS751" s="22" t="n">
        <v>90</v>
      </c>
      <c r="AU751" s="22" t="n">
        <v>421</v>
      </c>
      <c r="AV751" s="22" t="n">
        <v>546</v>
      </c>
      <c r="AW751" s="22" t="n">
        <v>697</v>
      </c>
      <c r="AX751" s="22" t="n">
        <v>335</v>
      </c>
    </row>
    <row r="752">
      <c r="B752" s="23" t="inlineStr">
        <is>
          <t>Prison governors should have a high level of control over the prison regime, staffing and rehabilitation programmes in their prisons, within a national framework</t>
        </is>
      </c>
      <c r="C752" s="24" t="n">
        <v>0.6273016324102411</v>
      </c>
      <c r="D752" s="24" t="n">
        <v>0.6400765507615577</v>
      </c>
      <c r="E752" s="24" t="n">
        <v>0.6149434775591843</v>
      </c>
      <c r="G752" s="24" t="n">
        <v>0.5524994113499607</v>
      </c>
      <c r="H752" s="24" t="n">
        <v>0.6259847685244344</v>
      </c>
      <c r="I752" s="24" t="n">
        <v>0.6082694057646316</v>
      </c>
      <c r="J752" s="24" t="n">
        <v>0.5987275210419274</v>
      </c>
      <c r="K752" s="24" t="n">
        <v>0.6723304044832052</v>
      </c>
      <c r="L752" s="24" t="n">
        <v>0.6860477650335943</v>
      </c>
      <c r="N752" s="24" t="n">
        <v>0.5425777435852749</v>
      </c>
      <c r="O752" s="24" t="n">
        <v>0.6373939185493016</v>
      </c>
      <c r="P752" s="24" t="n">
        <v>0.6403431421252682</v>
      </c>
      <c r="Q752" s="24" t="n">
        <v>0.6386327763798383</v>
      </c>
      <c r="R752" s="24" t="n">
        <v>0.6429853507956819</v>
      </c>
      <c r="S752" s="24" t="n">
        <v>0.6775026196800744</v>
      </c>
      <c r="T752" s="24" t="n">
        <v>0.6364636027103052</v>
      </c>
      <c r="U752" s="24" t="n">
        <v>0.6077388267868699</v>
      </c>
      <c r="V752" s="24" t="n">
        <v>0.649175259593716</v>
      </c>
      <c r="W752" s="24" t="n">
        <v>0.5640061142515841</v>
      </c>
      <c r="Y752" s="24" t="n">
        <v>0.6365637724029375</v>
      </c>
      <c r="Z752" s="24" t="n">
        <v>0.6099074294670987</v>
      </c>
      <c r="AA752" s="24" t="n">
        <v>0.6748785362833443</v>
      </c>
      <c r="AB752" s="24" t="n">
        <v>0.5934860284647797</v>
      </c>
      <c r="AD752" s="24" t="n">
        <v>0.6788546784594214</v>
      </c>
      <c r="AE752" s="24" t="n">
        <v>0.6133199022420697</v>
      </c>
      <c r="AF752" s="24" t="n">
        <v>0.6159370410207852</v>
      </c>
      <c r="AG752" s="24" t="n">
        <v>0.556991642066483</v>
      </c>
      <c r="AH752" s="24" t="n">
        <v>0.6966333624417005</v>
      </c>
      <c r="AI752" s="24" t="n">
        <v>0.5970386734990096</v>
      </c>
      <c r="AJ752" s="24" t="n">
        <v>0.5854926511224872</v>
      </c>
      <c r="AL752" s="24" t="n">
        <v>0.6776778432973997</v>
      </c>
      <c r="AM752" s="24" t="n">
        <v>0.6158335044484113</v>
      </c>
      <c r="AN752" s="24" t="n">
        <v>0.5653296634452335</v>
      </c>
      <c r="AO752" s="24" t="n">
        <v>0.575380257095843</v>
      </c>
      <c r="AP752" s="24" t="n">
        <v>0.7268283079192214</v>
      </c>
      <c r="AQ752" s="24" t="n">
        <v>0.5316582693292369</v>
      </c>
      <c r="AR752" s="24" t="n">
        <v>0.5545991437513259</v>
      </c>
      <c r="AS752" s="24" t="n">
        <v>0.5598558818293424</v>
      </c>
      <c r="AU752" s="24" t="n">
        <v>0.5376999750591379</v>
      </c>
      <c r="AV752" s="24" t="n">
        <v>0.6883974704148579</v>
      </c>
      <c r="AW752" s="24" t="n">
        <v>0.6741309984349572</v>
      </c>
      <c r="AX752" s="24" t="n">
        <v>0.5429678152093856</v>
      </c>
    </row>
    <row r="753">
      <c r="B753" s="23" t="inlineStr">
        <is>
          <t>Prison governors should have little individual control, and be subject to strict national requirements over how their prisons run</t>
        </is>
      </c>
      <c r="C753" s="24" t="n">
        <v>0.2619648224654353</v>
      </c>
      <c r="D753" s="24" t="n">
        <v>0.2680015530860733</v>
      </c>
      <c r="E753" s="24" t="n">
        <v>0.2559874380081344</v>
      </c>
      <c r="G753" s="24" t="n">
        <v>0.328874770902886</v>
      </c>
      <c r="H753" s="24" t="n">
        <v>0.3059497854583746</v>
      </c>
      <c r="I753" s="24" t="n">
        <v>0.286608730514946</v>
      </c>
      <c r="J753" s="24" t="n">
        <v>0.29960813421698</v>
      </c>
      <c r="K753" s="24" t="n">
        <v>0.2188480023175856</v>
      </c>
      <c r="L753" s="24" t="n">
        <v>0.1605627927459801</v>
      </c>
      <c r="N753" s="24" t="n">
        <v>0.3358137087100635</v>
      </c>
      <c r="O753" s="24" t="n">
        <v>0.2432757203757932</v>
      </c>
      <c r="P753" s="24" t="n">
        <v>0.2525675172218017</v>
      </c>
      <c r="Q753" s="24" t="n">
        <v>0.2697297729023546</v>
      </c>
      <c r="R753" s="24" t="n">
        <v>0.258397767099082</v>
      </c>
      <c r="S753" s="24" t="n">
        <v>0.2376413551100663</v>
      </c>
      <c r="T753" s="24" t="n">
        <v>0.2323460078850507</v>
      </c>
      <c r="U753" s="24" t="n">
        <v>0.2651940820005887</v>
      </c>
      <c r="V753" s="24" t="n">
        <v>0.2329276767095502</v>
      </c>
      <c r="W753" s="24" t="n">
        <v>0.3356707364197089</v>
      </c>
      <c r="Y753" s="24" t="n">
        <v>0.2806381335059159</v>
      </c>
      <c r="Z753" s="24" t="n">
        <v>0.2555596808860649</v>
      </c>
      <c r="AA753" s="24" t="n">
        <v>0.2461455364582631</v>
      </c>
      <c r="AB753" s="24" t="n">
        <v>0.2623671551874144</v>
      </c>
      <c r="AD753" s="24" t="n">
        <v>0.229708426309385</v>
      </c>
      <c r="AE753" s="24" t="n">
        <v>0.3023819470077</v>
      </c>
      <c r="AF753" s="24" t="n">
        <v>0.2746195119017539</v>
      </c>
      <c r="AG753" s="24" t="n">
        <v>0.3471290087678179</v>
      </c>
      <c r="AH753" s="24" t="n">
        <v>0.2188037485400897</v>
      </c>
      <c r="AI753" s="24" t="n">
        <v>0.165733228382199</v>
      </c>
      <c r="AJ753" s="24" t="n">
        <v>0.2376556747444248</v>
      </c>
      <c r="AL753" s="24" t="n">
        <v>0.2255088455350944</v>
      </c>
      <c r="AM753" s="24" t="n">
        <v>0.3003802798527941</v>
      </c>
      <c r="AN753" s="24" t="n">
        <v>0.3043363191227153</v>
      </c>
      <c r="AO753" s="24" t="n">
        <v>0.3254941689157322</v>
      </c>
      <c r="AP753" s="24" t="n">
        <v>0.2143263002252384</v>
      </c>
      <c r="AQ753" s="24" t="n">
        <v>0.2554874338004384</v>
      </c>
      <c r="AR753" s="24" t="n">
        <v>0.2404317803966484</v>
      </c>
      <c r="AS753" s="24" t="n">
        <v>0.2650000652648396</v>
      </c>
      <c r="AU753" s="24" t="n">
        <v>0.3426585187598949</v>
      </c>
      <c r="AV753" s="24" t="n">
        <v>0.2051833574199025</v>
      </c>
      <c r="AW753" s="24" t="n">
        <v>0.2508968359706009</v>
      </c>
      <c r="AX753" s="24" t="n">
        <v>0.276076711467507</v>
      </c>
    </row>
    <row r="754">
      <c r="B754" s="23" t="inlineStr">
        <is>
          <t>Don’t know</t>
        </is>
      </c>
      <c r="C754" s="24" t="n">
        <v>0.1107335451243237</v>
      </c>
      <c r="D754" s="24" t="n">
        <v>0.09192189615236913</v>
      </c>
      <c r="E754" s="24" t="n">
        <v>0.1290690844326813</v>
      </c>
      <c r="G754" s="24" t="n">
        <v>0.1186258177471531</v>
      </c>
      <c r="H754" s="24" t="n">
        <v>0.06806544601719086</v>
      </c>
      <c r="I754" s="24" t="n">
        <v>0.1051218637204223</v>
      </c>
      <c r="J754" s="24" t="n">
        <v>0.1016643447410927</v>
      </c>
      <c r="K754" s="24" t="n">
        <v>0.1088215931992091</v>
      </c>
      <c r="L754" s="24" t="n">
        <v>0.1533894422204255</v>
      </c>
      <c r="N754" s="24" t="n">
        <v>0.1216085477046614</v>
      </c>
      <c r="O754" s="24" t="n">
        <v>0.1193303610749052</v>
      </c>
      <c r="P754" s="24" t="n">
        <v>0.1070893406529301</v>
      </c>
      <c r="Q754" s="24" t="n">
        <v>0.09163745071780716</v>
      </c>
      <c r="R754" s="24" t="n">
        <v>0.09861688210523628</v>
      </c>
      <c r="S754" s="24" t="n">
        <v>0.0848560252098594</v>
      </c>
      <c r="T754" s="24" t="n">
        <v>0.1311903894046441</v>
      </c>
      <c r="U754" s="24" t="n">
        <v>0.1270670912125414</v>
      </c>
      <c r="V754" s="24" t="n">
        <v>0.1178970636967338</v>
      </c>
      <c r="W754" s="24" t="n">
        <v>0.100323149328707</v>
      </c>
      <c r="Y754" s="24" t="n">
        <v>0.08279809409114663</v>
      </c>
      <c r="Z754" s="24" t="n">
        <v>0.1345328896468364</v>
      </c>
      <c r="AA754" s="24" t="n">
        <v>0.07897592725839263</v>
      </c>
      <c r="AB754" s="24" t="n">
        <v>0.1441468163478059</v>
      </c>
      <c r="AD754" s="24" t="n">
        <v>0.09143689523119367</v>
      </c>
      <c r="AE754" s="24" t="n">
        <v>0.08429815075023035</v>
      </c>
      <c r="AF754" s="24" t="n">
        <v>0.109443447077461</v>
      </c>
      <c r="AG754" s="24" t="n">
        <v>0.09587934916569897</v>
      </c>
      <c r="AH754" s="24" t="n">
        <v>0.08456288901820974</v>
      </c>
      <c r="AI754" s="24" t="n">
        <v>0.2372280981187915</v>
      </c>
      <c r="AJ754" s="24" t="n">
        <v>0.1768516741330881</v>
      </c>
      <c r="AL754" s="24" t="n">
        <v>0.09681331116750568</v>
      </c>
      <c r="AM754" s="24" t="n">
        <v>0.08378621569879457</v>
      </c>
      <c r="AN754" s="24" t="n">
        <v>0.1303340174320513</v>
      </c>
      <c r="AO754" s="24" t="n">
        <v>0.09912557398842491</v>
      </c>
      <c r="AP754" s="24" t="n">
        <v>0.05884539185554024</v>
      </c>
      <c r="AQ754" s="24" t="n">
        <v>0.2128542968703246</v>
      </c>
      <c r="AR754" s="24" t="n">
        <v>0.2049690758520257</v>
      </c>
      <c r="AS754" s="24" t="n">
        <v>0.1751440529058178</v>
      </c>
      <c r="AU754" s="24" t="n">
        <v>0.1196415061809672</v>
      </c>
      <c r="AV754" s="24" t="n">
        <v>0.1064191721652395</v>
      </c>
      <c r="AW754" s="24" t="n">
        <v>0.07497216559444192</v>
      </c>
      <c r="AX754" s="24" t="n">
        <v>0.1809554733231074</v>
      </c>
    </row>
    <row r="756">
      <c r="B756" s="20" t="inlineStr">
        <is>
          <t>Which of the following do you think the government should prioritise to improve prisons? Please rank your top 3: Drug/alcohol treatments in prisons</t>
        </is>
      </c>
    </row>
    <row r="757">
      <c r="B757" s="21" t="inlineStr">
        <is>
          <t>BASE: All Respondents</t>
        </is>
      </c>
    </row>
    <row r="758">
      <c r="B758" s="16" t="inlineStr">
        <is>
          <t>Unweighted</t>
        </is>
      </c>
      <c r="C758" s="22" t="n">
        <v>1999</v>
      </c>
      <c r="D758" s="22" t="n">
        <v>936</v>
      </c>
      <c r="E758" s="22" t="n">
        <v>1056</v>
      </c>
      <c r="G758" s="22" t="n">
        <v>282</v>
      </c>
      <c r="H758" s="22" t="n">
        <v>355</v>
      </c>
      <c r="I758" s="22" t="n">
        <v>333</v>
      </c>
      <c r="J758" s="22" t="n">
        <v>313</v>
      </c>
      <c r="K758" s="22" t="n">
        <v>283</v>
      </c>
      <c r="L758" s="22" t="n">
        <v>433</v>
      </c>
      <c r="N758" s="22" t="n">
        <v>103</v>
      </c>
      <c r="O758" s="22" t="n">
        <v>103</v>
      </c>
      <c r="P758" s="22" t="n">
        <v>259</v>
      </c>
      <c r="Q758" s="22" t="n">
        <v>192</v>
      </c>
      <c r="R758" s="22" t="n">
        <v>162</v>
      </c>
      <c r="S758" s="22" t="n">
        <v>220</v>
      </c>
      <c r="T758" s="22" t="n">
        <v>220</v>
      </c>
      <c r="U758" s="22" t="n">
        <v>302</v>
      </c>
      <c r="V758" s="22" t="n">
        <v>270</v>
      </c>
      <c r="W758" s="22" t="n">
        <v>168</v>
      </c>
      <c r="Y758" s="22" t="n">
        <v>568</v>
      </c>
      <c r="Z758" s="22" t="n">
        <v>481</v>
      </c>
      <c r="AA758" s="22" t="n">
        <v>459</v>
      </c>
      <c r="AB758" s="22" t="n">
        <v>474</v>
      </c>
      <c r="AD758" s="22" t="n">
        <v>355</v>
      </c>
      <c r="AE758" s="22" t="n">
        <v>640</v>
      </c>
      <c r="AF758" s="22" t="n">
        <v>155</v>
      </c>
      <c r="AG758" s="22" t="n">
        <v>118</v>
      </c>
      <c r="AH758" s="22" t="n">
        <v>274</v>
      </c>
      <c r="AI758" s="22" t="n">
        <v>42</v>
      </c>
      <c r="AJ758" s="22" t="n">
        <v>415</v>
      </c>
      <c r="AL758" s="22" t="n">
        <v>299</v>
      </c>
      <c r="AM758" s="22" t="n">
        <v>422</v>
      </c>
      <c r="AN758" s="22" t="n">
        <v>182</v>
      </c>
      <c r="AO758" s="22" t="n">
        <v>220</v>
      </c>
      <c r="AP758" s="22" t="n">
        <v>458</v>
      </c>
      <c r="AQ758" s="22" t="n">
        <v>159</v>
      </c>
      <c r="AR758" s="22" t="n">
        <v>174</v>
      </c>
      <c r="AS758" s="22" t="n">
        <v>85</v>
      </c>
      <c r="AU758" s="22" t="n">
        <v>423</v>
      </c>
      <c r="AV758" s="22" t="n">
        <v>543</v>
      </c>
      <c r="AW758" s="22" t="n">
        <v>701</v>
      </c>
      <c r="AX758" s="22" t="n">
        <v>332</v>
      </c>
    </row>
    <row r="759">
      <c r="B759" s="18" t="inlineStr">
        <is>
          <t>Weighted</t>
        </is>
      </c>
      <c r="C759" s="22" t="n">
        <v>1999</v>
      </c>
      <c r="D759" s="22" t="n">
        <v>987</v>
      </c>
      <c r="E759" s="22" t="n">
        <v>1009</v>
      </c>
      <c r="G759" s="22" t="n">
        <v>277</v>
      </c>
      <c r="H759" s="22" t="n">
        <v>341</v>
      </c>
      <c r="I759" s="22" t="n">
        <v>340</v>
      </c>
      <c r="J759" s="22" t="n">
        <v>341</v>
      </c>
      <c r="K759" s="22" t="n">
        <v>282</v>
      </c>
      <c r="L759" s="22" t="n">
        <v>420</v>
      </c>
      <c r="N759" s="22" t="n">
        <v>114</v>
      </c>
      <c r="O759" s="22" t="n">
        <v>91</v>
      </c>
      <c r="P759" s="22" t="n">
        <v>250</v>
      </c>
      <c r="Q759" s="22" t="n">
        <v>182</v>
      </c>
      <c r="R759" s="22" t="n">
        <v>159</v>
      </c>
      <c r="S759" s="22" t="n">
        <v>205</v>
      </c>
      <c r="T759" s="22" t="n">
        <v>205</v>
      </c>
      <c r="U759" s="22" t="n">
        <v>317</v>
      </c>
      <c r="V759" s="22" t="n">
        <v>295</v>
      </c>
      <c r="W759" s="22" t="n">
        <v>182</v>
      </c>
      <c r="Y759" s="22" t="n">
        <v>540</v>
      </c>
      <c r="Z759" s="22" t="n">
        <v>519</v>
      </c>
      <c r="AA759" s="22" t="n">
        <v>440</v>
      </c>
      <c r="AB759" s="22" t="n">
        <v>500</v>
      </c>
      <c r="AD759" s="22" t="n">
        <v>350</v>
      </c>
      <c r="AE759" s="22" t="n">
        <v>639</v>
      </c>
      <c r="AF759" s="22" t="n">
        <v>159</v>
      </c>
      <c r="AG759" s="22" t="n">
        <v>114</v>
      </c>
      <c r="AH759" s="22" t="n">
        <v>280</v>
      </c>
      <c r="AI759" s="22" t="n">
        <v>42</v>
      </c>
      <c r="AJ759" s="22" t="n">
        <v>416</v>
      </c>
      <c r="AL759" s="22" t="n">
        <v>296</v>
      </c>
      <c r="AM759" s="22" t="n">
        <v>417</v>
      </c>
      <c r="AN759" s="22" t="n">
        <v>184</v>
      </c>
      <c r="AO759" s="22" t="n">
        <v>215</v>
      </c>
      <c r="AP759" s="22" t="n">
        <v>465</v>
      </c>
      <c r="AQ759" s="22" t="n">
        <v>157</v>
      </c>
      <c r="AR759" s="22" t="n">
        <v>175</v>
      </c>
      <c r="AS759" s="22" t="n">
        <v>90</v>
      </c>
      <c r="AU759" s="22" t="n">
        <v>421</v>
      </c>
      <c r="AV759" s="22" t="n">
        <v>546</v>
      </c>
      <c r="AW759" s="22" t="n">
        <v>697</v>
      </c>
      <c r="AX759" s="22" t="n">
        <v>335</v>
      </c>
    </row>
    <row r="760">
      <c r="B760" s="23" t="inlineStr">
        <is>
          <t>1</t>
        </is>
      </c>
      <c r="C760" s="24" t="n">
        <v>0.1025491919133276</v>
      </c>
      <c r="D760" s="24" t="n">
        <v>0.07799389475832648</v>
      </c>
      <c r="E760" s="24" t="n">
        <v>0.1268775070904136</v>
      </c>
      <c r="G760" s="24" t="n">
        <v>0.09219544725056389</v>
      </c>
      <c r="H760" s="24" t="n">
        <v>0.08850416614238646</v>
      </c>
      <c r="I760" s="24" t="n">
        <v>0.06069485780063432</v>
      </c>
      <c r="J760" s="24" t="n">
        <v>0.1324957697490416</v>
      </c>
      <c r="K760" s="24" t="n">
        <v>0.1088564068951794</v>
      </c>
      <c r="L760" s="24" t="n">
        <v>0.1261311335717314</v>
      </c>
      <c r="N760" s="24" t="n">
        <v>0.1083356896656417</v>
      </c>
      <c r="O760" s="24" t="n">
        <v>0.09798833050438069</v>
      </c>
      <c r="P760" s="24" t="n">
        <v>0.1235945278834348</v>
      </c>
      <c r="Q760" s="24" t="n">
        <v>0.09626527135655363</v>
      </c>
      <c r="R760" s="24" t="n">
        <v>0.1097116821522224</v>
      </c>
      <c r="S760" s="24" t="n">
        <v>0.1134007147916265</v>
      </c>
      <c r="T760" s="24" t="n">
        <v>0.1185694433789582</v>
      </c>
      <c r="U760" s="24" t="n">
        <v>0.05400389600812659</v>
      </c>
      <c r="V760" s="24" t="n">
        <v>0.1108189670369744</v>
      </c>
      <c r="W760" s="24" t="n">
        <v>0.1132741863938379</v>
      </c>
      <c r="Y760" s="24" t="n">
        <v>0.08889792875722789</v>
      </c>
      <c r="Z760" s="24" t="n">
        <v>0.09721278899194578</v>
      </c>
      <c r="AA760" s="24" t="n">
        <v>0.1045833500451136</v>
      </c>
      <c r="AB760" s="24" t="n">
        <v>0.1210416831983379</v>
      </c>
      <c r="AD760" s="24" t="n">
        <v>0.07551288525728247</v>
      </c>
      <c r="AE760" s="24" t="n">
        <v>0.1264159365694725</v>
      </c>
      <c r="AF760" s="24" t="n">
        <v>0.119153806936788</v>
      </c>
      <c r="AG760" s="24" t="n">
        <v>0.09248233414058259</v>
      </c>
      <c r="AH760" s="24" t="n">
        <v>0.08808611962801234</v>
      </c>
      <c r="AI760" s="24" t="n">
        <v>0.06713933566009998</v>
      </c>
      <c r="AJ760" s="24" t="n">
        <v>0.09839794438274127</v>
      </c>
      <c r="AL760" s="24" t="n">
        <v>0.08047143867522426</v>
      </c>
      <c r="AM760" s="24" t="n">
        <v>0.125578750847795</v>
      </c>
      <c r="AN760" s="24" t="n">
        <v>0.1501652031072292</v>
      </c>
      <c r="AO760" s="24" t="n">
        <v>0.1067859208796813</v>
      </c>
      <c r="AP760" s="24" t="n">
        <v>0.08597190777076288</v>
      </c>
      <c r="AQ760" s="24" t="n">
        <v>0.1184322744626258</v>
      </c>
      <c r="AR760" s="24" t="n">
        <v>0.06908472526643229</v>
      </c>
      <c r="AS760" s="24" t="n">
        <v>0.08410896934303654</v>
      </c>
      <c r="AU760" s="24" t="n">
        <v>0.1297361974653049</v>
      </c>
      <c r="AV760" s="24" t="n">
        <v>0.09503788242667459</v>
      </c>
      <c r="AW760" s="24" t="n">
        <v>0.105316602268172</v>
      </c>
      <c r="AX760" s="24" t="n">
        <v>0.07483734056148497</v>
      </c>
    </row>
    <row r="761">
      <c r="B761" s="23" t="inlineStr">
        <is>
          <t>2</t>
        </is>
      </c>
      <c r="C761" s="24" t="n">
        <v>0.1415263297415227</v>
      </c>
      <c r="D761" s="24" t="n">
        <v>0.1317305600608838</v>
      </c>
      <c r="E761" s="24" t="n">
        <v>0.1515336369653569</v>
      </c>
      <c r="G761" s="24" t="n">
        <v>0.162534281856745</v>
      </c>
      <c r="H761" s="24" t="n">
        <v>0.1029714112066414</v>
      </c>
      <c r="I761" s="24" t="n">
        <v>0.1291041313721808</v>
      </c>
      <c r="J761" s="24" t="n">
        <v>0.152630146998673</v>
      </c>
      <c r="K761" s="24" t="n">
        <v>0.1641628185408734</v>
      </c>
      <c r="L761" s="24" t="n">
        <v>0.1448523535516567</v>
      </c>
      <c r="N761" s="24" t="n">
        <v>0.1883745166082164</v>
      </c>
      <c r="O761" s="24" t="n">
        <v>0.1122869334543356</v>
      </c>
      <c r="P761" s="24" t="n">
        <v>0.1491816681415272</v>
      </c>
      <c r="Q761" s="24" t="n">
        <v>0.1502701487949216</v>
      </c>
      <c r="R761" s="24" t="n">
        <v>0.1310291560664755</v>
      </c>
      <c r="S761" s="24" t="n">
        <v>0.1474683320053946</v>
      </c>
      <c r="T761" s="24" t="n">
        <v>0.1295399609918397</v>
      </c>
      <c r="U761" s="24" t="n">
        <v>0.09769899386165116</v>
      </c>
      <c r="V761" s="24" t="n">
        <v>0.1887106605642916</v>
      </c>
      <c r="W761" s="24" t="n">
        <v>0.1233303108480369</v>
      </c>
      <c r="Y761" s="24" t="n">
        <v>0.1107025402046094</v>
      </c>
      <c r="Z761" s="24" t="n">
        <v>0.1488975574798087</v>
      </c>
      <c r="AA761" s="24" t="n">
        <v>0.1632548849632146</v>
      </c>
      <c r="AB761" s="24" t="n">
        <v>0.1480435594539593</v>
      </c>
      <c r="AD761" s="24" t="n">
        <v>0.1558495874031608</v>
      </c>
      <c r="AE761" s="24" t="n">
        <v>0.1248708185701708</v>
      </c>
      <c r="AF761" s="24" t="n">
        <v>0.1516658501643499</v>
      </c>
      <c r="AG761" s="24" t="n">
        <v>0.143557218804977</v>
      </c>
      <c r="AH761" s="24" t="n">
        <v>0.124681757541482</v>
      </c>
      <c r="AI761" s="24" t="n">
        <v>0.1620287392466147</v>
      </c>
      <c r="AJ761" s="24" t="n">
        <v>0.1598808600731828</v>
      </c>
      <c r="AL761" s="24" t="n">
        <v>0.1305189822841392</v>
      </c>
      <c r="AM761" s="24" t="n">
        <v>0.1241002390874372</v>
      </c>
      <c r="AN761" s="24" t="n">
        <v>0.125768465117614</v>
      </c>
      <c r="AO761" s="24" t="n">
        <v>0.1432484927402471</v>
      </c>
      <c r="AP761" s="24" t="n">
        <v>0.1520051034804701</v>
      </c>
      <c r="AQ761" s="24" t="n">
        <v>0.1345113915056406</v>
      </c>
      <c r="AR761" s="24" t="n">
        <v>0.1876736250334003</v>
      </c>
      <c r="AS761" s="24" t="n">
        <v>0.1548219118484508</v>
      </c>
      <c r="AU761" s="24" t="n">
        <v>0.1683349791144633</v>
      </c>
      <c r="AV761" s="24" t="n">
        <v>0.1605986512246451</v>
      </c>
      <c r="AW761" s="24" t="n">
        <v>0.1226282968110916</v>
      </c>
      <c r="AX761" s="24" t="n">
        <v>0.1159995249107695</v>
      </c>
    </row>
    <row r="762">
      <c r="B762" s="23" t="inlineStr">
        <is>
          <t>3</t>
        </is>
      </c>
      <c r="C762" s="24" t="n">
        <v>0.1257199408140076</v>
      </c>
      <c r="D762" s="24" t="n">
        <v>0.1169145854272214</v>
      </c>
      <c r="E762" s="24" t="n">
        <v>0.1343089144681014</v>
      </c>
      <c r="G762" s="24" t="n">
        <v>0.1252906606290876</v>
      </c>
      <c r="H762" s="24" t="n">
        <v>0.09576306356168987</v>
      </c>
      <c r="I762" s="24" t="n">
        <v>0.1162946958156766</v>
      </c>
      <c r="J762" s="24" t="n">
        <v>0.1239551680306486</v>
      </c>
      <c r="K762" s="24" t="n">
        <v>0.1426239619502873</v>
      </c>
      <c r="L762" s="24" t="n">
        <v>0.1480581543874787</v>
      </c>
      <c r="N762" s="24" t="n">
        <v>0.1376891607172233</v>
      </c>
      <c r="O762" s="24" t="n">
        <v>0.08301590384655122</v>
      </c>
      <c r="P762" s="24" t="n">
        <v>0.09996307902791052</v>
      </c>
      <c r="Q762" s="24" t="n">
        <v>0.1703949586400563</v>
      </c>
      <c r="R762" s="24" t="n">
        <v>0.1618136026695079</v>
      </c>
      <c r="S762" s="24" t="n">
        <v>0.1254371431543033</v>
      </c>
      <c r="T762" s="24" t="n">
        <v>0.1025466479937404</v>
      </c>
      <c r="U762" s="24" t="n">
        <v>0.133666210095439</v>
      </c>
      <c r="V762" s="24" t="n">
        <v>0.09623267195232409</v>
      </c>
      <c r="W762" s="24" t="n">
        <v>0.1591985007741142</v>
      </c>
      <c r="Y762" s="24" t="n">
        <v>0.1445614197572085</v>
      </c>
      <c r="Z762" s="24" t="n">
        <v>0.1087494351444141</v>
      </c>
      <c r="AA762" s="24" t="n">
        <v>0.127846440045898</v>
      </c>
      <c r="AB762" s="24" t="n">
        <v>0.121115209116325</v>
      </c>
      <c r="AD762" s="24" t="n">
        <v>0.1227595946159376</v>
      </c>
      <c r="AE762" s="24" t="n">
        <v>0.1177390542812141</v>
      </c>
      <c r="AF762" s="24" t="n">
        <v>0.1461314062895737</v>
      </c>
      <c r="AG762" s="24" t="n">
        <v>0.08717095588988365</v>
      </c>
      <c r="AH762" s="24" t="n">
        <v>0.149176840562268</v>
      </c>
      <c r="AI762" s="24" t="n">
        <v>0.1885176117697671</v>
      </c>
      <c r="AJ762" s="24" t="n">
        <v>0.1210653863438793</v>
      </c>
      <c r="AL762" s="24" t="n">
        <v>0.1414145168707822</v>
      </c>
      <c r="AM762" s="24" t="n">
        <v>0.128017203350437</v>
      </c>
      <c r="AN762" s="24" t="n">
        <v>0.1214393625685158</v>
      </c>
      <c r="AO762" s="24" t="n">
        <v>0.09428384438073682</v>
      </c>
      <c r="AP762" s="24" t="n">
        <v>0.1467951736868673</v>
      </c>
      <c r="AQ762" s="24" t="n">
        <v>0.1010825729420369</v>
      </c>
      <c r="AR762" s="24" t="n">
        <v>0.1191173102047283</v>
      </c>
      <c r="AS762" s="24" t="n">
        <v>0.09430207685758896</v>
      </c>
      <c r="AU762" s="24" t="n">
        <v>0.1237327906035396</v>
      </c>
      <c r="AV762" s="24" t="n">
        <v>0.1050269446219109</v>
      </c>
      <c r="AW762" s="24" t="n">
        <v>0.1304791746417558</v>
      </c>
      <c r="AX762" s="24" t="n">
        <v>0.1520721436728698</v>
      </c>
    </row>
    <row r="763">
      <c r="B763" s="23" t="inlineStr">
        <is>
          <t>Not Selected</t>
        </is>
      </c>
      <c r="C763" s="24" t="n">
        <v>0.6302045375311423</v>
      </c>
      <c r="D763" s="24" t="n">
        <v>0.6733609597535684</v>
      </c>
      <c r="E763" s="24" t="n">
        <v>0.5872799414761283</v>
      </c>
      <c r="G763" s="24" t="n">
        <v>0.6199796102636036</v>
      </c>
      <c r="H763" s="24" t="n">
        <v>0.7127613590892823</v>
      </c>
      <c r="I763" s="24" t="n">
        <v>0.6939063150115083</v>
      </c>
      <c r="J763" s="24" t="n">
        <v>0.5909189152216368</v>
      </c>
      <c r="K763" s="24" t="n">
        <v>0.5843568126136597</v>
      </c>
      <c r="L763" s="24" t="n">
        <v>0.5809583584891331</v>
      </c>
      <c r="N763" s="24" t="n">
        <v>0.5656006330089185</v>
      </c>
      <c r="O763" s="24" t="n">
        <v>0.7067088321947326</v>
      </c>
      <c r="P763" s="24" t="n">
        <v>0.6272607249471275</v>
      </c>
      <c r="Q763" s="24" t="n">
        <v>0.5830696212084685</v>
      </c>
      <c r="R763" s="24" t="n">
        <v>0.5974455591117942</v>
      </c>
      <c r="S763" s="24" t="n">
        <v>0.6136938100486756</v>
      </c>
      <c r="T763" s="24" t="n">
        <v>0.6493439476354619</v>
      </c>
      <c r="U763" s="24" t="n">
        <v>0.7146309000347831</v>
      </c>
      <c r="V763" s="24" t="n">
        <v>0.60423770044641</v>
      </c>
      <c r="W763" s="24" t="n">
        <v>0.6041970019840111</v>
      </c>
      <c r="Y763" s="24" t="n">
        <v>0.6558381112809543</v>
      </c>
      <c r="Z763" s="24" t="n">
        <v>0.6451402183838314</v>
      </c>
      <c r="AA763" s="24" t="n">
        <v>0.6043153249457738</v>
      </c>
      <c r="AB763" s="24" t="n">
        <v>0.6097995482313778</v>
      </c>
      <c r="AD763" s="24" t="n">
        <v>0.645877932723619</v>
      </c>
      <c r="AE763" s="24" t="n">
        <v>0.6309741905791426</v>
      </c>
      <c r="AF763" s="24" t="n">
        <v>0.5830489366092885</v>
      </c>
      <c r="AG763" s="24" t="n">
        <v>0.6767894911645566</v>
      </c>
      <c r="AH763" s="24" t="n">
        <v>0.6380552822682376</v>
      </c>
      <c r="AI763" s="24" t="n">
        <v>0.5823143133235182</v>
      </c>
      <c r="AJ763" s="24" t="n">
        <v>0.6206558092001968</v>
      </c>
      <c r="AL763" s="24" t="n">
        <v>0.6475950621698541</v>
      </c>
      <c r="AM763" s="24" t="n">
        <v>0.6223038067143308</v>
      </c>
      <c r="AN763" s="24" t="n">
        <v>0.6026269692066412</v>
      </c>
      <c r="AO763" s="24" t="n">
        <v>0.6556817419993349</v>
      </c>
      <c r="AP763" s="24" t="n">
        <v>0.6152278150618996</v>
      </c>
      <c r="AQ763" s="24" t="n">
        <v>0.6459737610896964</v>
      </c>
      <c r="AR763" s="24" t="n">
        <v>0.6241243394954392</v>
      </c>
      <c r="AS763" s="24" t="n">
        <v>0.6667670419509236</v>
      </c>
      <c r="AU763" s="24" t="n">
        <v>0.5781960328166922</v>
      </c>
      <c r="AV763" s="24" t="n">
        <v>0.6393365217267692</v>
      </c>
      <c r="AW763" s="24" t="n">
        <v>0.6415759262789806</v>
      </c>
      <c r="AX763" s="24" t="n">
        <v>0.6570909908548759</v>
      </c>
    </row>
    <row r="765">
      <c r="B765" s="20" t="inlineStr">
        <is>
          <t>Which of the following do you think the government should prioritise to improve prisons? Please rank your top 3: Improving training to get skills for employment while in prisons</t>
        </is>
      </c>
    </row>
    <row r="766">
      <c r="B766" s="21" t="inlineStr">
        <is>
          <t>BASE: All Respondents</t>
        </is>
      </c>
    </row>
    <row r="767">
      <c r="B767" s="16" t="inlineStr">
        <is>
          <t>Unweighted</t>
        </is>
      </c>
      <c r="C767" s="22" t="n">
        <v>1999</v>
      </c>
      <c r="D767" s="22" t="n">
        <v>936</v>
      </c>
      <c r="E767" s="22" t="n">
        <v>1056</v>
      </c>
      <c r="G767" s="22" t="n">
        <v>282</v>
      </c>
      <c r="H767" s="22" t="n">
        <v>355</v>
      </c>
      <c r="I767" s="22" t="n">
        <v>333</v>
      </c>
      <c r="J767" s="22" t="n">
        <v>313</v>
      </c>
      <c r="K767" s="22" t="n">
        <v>283</v>
      </c>
      <c r="L767" s="22" t="n">
        <v>433</v>
      </c>
      <c r="N767" s="22" t="n">
        <v>103</v>
      </c>
      <c r="O767" s="22" t="n">
        <v>103</v>
      </c>
      <c r="P767" s="22" t="n">
        <v>259</v>
      </c>
      <c r="Q767" s="22" t="n">
        <v>192</v>
      </c>
      <c r="R767" s="22" t="n">
        <v>162</v>
      </c>
      <c r="S767" s="22" t="n">
        <v>220</v>
      </c>
      <c r="T767" s="22" t="n">
        <v>220</v>
      </c>
      <c r="U767" s="22" t="n">
        <v>302</v>
      </c>
      <c r="V767" s="22" t="n">
        <v>270</v>
      </c>
      <c r="W767" s="22" t="n">
        <v>168</v>
      </c>
      <c r="Y767" s="22" t="n">
        <v>568</v>
      </c>
      <c r="Z767" s="22" t="n">
        <v>481</v>
      </c>
      <c r="AA767" s="22" t="n">
        <v>459</v>
      </c>
      <c r="AB767" s="22" t="n">
        <v>474</v>
      </c>
      <c r="AD767" s="22" t="n">
        <v>355</v>
      </c>
      <c r="AE767" s="22" t="n">
        <v>640</v>
      </c>
      <c r="AF767" s="22" t="n">
        <v>155</v>
      </c>
      <c r="AG767" s="22" t="n">
        <v>118</v>
      </c>
      <c r="AH767" s="22" t="n">
        <v>274</v>
      </c>
      <c r="AI767" s="22" t="n">
        <v>42</v>
      </c>
      <c r="AJ767" s="22" t="n">
        <v>415</v>
      </c>
      <c r="AL767" s="22" t="n">
        <v>299</v>
      </c>
      <c r="AM767" s="22" t="n">
        <v>422</v>
      </c>
      <c r="AN767" s="22" t="n">
        <v>182</v>
      </c>
      <c r="AO767" s="22" t="n">
        <v>220</v>
      </c>
      <c r="AP767" s="22" t="n">
        <v>458</v>
      </c>
      <c r="AQ767" s="22" t="n">
        <v>159</v>
      </c>
      <c r="AR767" s="22" t="n">
        <v>174</v>
      </c>
      <c r="AS767" s="22" t="n">
        <v>85</v>
      </c>
      <c r="AU767" s="22" t="n">
        <v>423</v>
      </c>
      <c r="AV767" s="22" t="n">
        <v>543</v>
      </c>
      <c r="AW767" s="22" t="n">
        <v>701</v>
      </c>
      <c r="AX767" s="22" t="n">
        <v>332</v>
      </c>
    </row>
    <row r="768">
      <c r="B768" s="18" t="inlineStr">
        <is>
          <t>Weighted</t>
        </is>
      </c>
      <c r="C768" s="22" t="n">
        <v>1999</v>
      </c>
      <c r="D768" s="22" t="n">
        <v>987</v>
      </c>
      <c r="E768" s="22" t="n">
        <v>1009</v>
      </c>
      <c r="G768" s="22" t="n">
        <v>277</v>
      </c>
      <c r="H768" s="22" t="n">
        <v>341</v>
      </c>
      <c r="I768" s="22" t="n">
        <v>340</v>
      </c>
      <c r="J768" s="22" t="n">
        <v>341</v>
      </c>
      <c r="K768" s="22" t="n">
        <v>282</v>
      </c>
      <c r="L768" s="22" t="n">
        <v>420</v>
      </c>
      <c r="N768" s="22" t="n">
        <v>114</v>
      </c>
      <c r="O768" s="22" t="n">
        <v>91</v>
      </c>
      <c r="P768" s="22" t="n">
        <v>250</v>
      </c>
      <c r="Q768" s="22" t="n">
        <v>182</v>
      </c>
      <c r="R768" s="22" t="n">
        <v>159</v>
      </c>
      <c r="S768" s="22" t="n">
        <v>205</v>
      </c>
      <c r="T768" s="22" t="n">
        <v>205</v>
      </c>
      <c r="U768" s="22" t="n">
        <v>317</v>
      </c>
      <c r="V768" s="22" t="n">
        <v>295</v>
      </c>
      <c r="W768" s="22" t="n">
        <v>182</v>
      </c>
      <c r="Y768" s="22" t="n">
        <v>540</v>
      </c>
      <c r="Z768" s="22" t="n">
        <v>519</v>
      </c>
      <c r="AA768" s="22" t="n">
        <v>440</v>
      </c>
      <c r="AB768" s="22" t="n">
        <v>500</v>
      </c>
      <c r="AD768" s="22" t="n">
        <v>350</v>
      </c>
      <c r="AE768" s="22" t="n">
        <v>639</v>
      </c>
      <c r="AF768" s="22" t="n">
        <v>159</v>
      </c>
      <c r="AG768" s="22" t="n">
        <v>114</v>
      </c>
      <c r="AH768" s="22" t="n">
        <v>280</v>
      </c>
      <c r="AI768" s="22" t="n">
        <v>42</v>
      </c>
      <c r="AJ768" s="22" t="n">
        <v>416</v>
      </c>
      <c r="AL768" s="22" t="n">
        <v>296</v>
      </c>
      <c r="AM768" s="22" t="n">
        <v>417</v>
      </c>
      <c r="AN768" s="22" t="n">
        <v>184</v>
      </c>
      <c r="AO768" s="22" t="n">
        <v>215</v>
      </c>
      <c r="AP768" s="22" t="n">
        <v>465</v>
      </c>
      <c r="AQ768" s="22" t="n">
        <v>157</v>
      </c>
      <c r="AR768" s="22" t="n">
        <v>175</v>
      </c>
      <c r="AS768" s="22" t="n">
        <v>90</v>
      </c>
      <c r="AU768" s="22" t="n">
        <v>421</v>
      </c>
      <c r="AV768" s="22" t="n">
        <v>546</v>
      </c>
      <c r="AW768" s="22" t="n">
        <v>697</v>
      </c>
      <c r="AX768" s="22" t="n">
        <v>335</v>
      </c>
    </row>
    <row r="769">
      <c r="B769" s="23" t="inlineStr">
        <is>
          <t>1</t>
        </is>
      </c>
      <c r="C769" s="24" t="n">
        <v>0.1141057974723268</v>
      </c>
      <c r="D769" s="24" t="n">
        <v>0.1167385294330514</v>
      </c>
      <c r="E769" s="24" t="n">
        <v>0.1114709618496284</v>
      </c>
      <c r="G769" s="24" t="n">
        <v>0.1510310243695297</v>
      </c>
      <c r="H769" s="24" t="n">
        <v>0.1183913311720307</v>
      </c>
      <c r="I769" s="24" t="n">
        <v>0.1316044745884271</v>
      </c>
      <c r="J769" s="24" t="n">
        <v>0.1139108918490192</v>
      </c>
      <c r="K769" s="24" t="n">
        <v>0.0718220686424972</v>
      </c>
      <c r="L769" s="24" t="n">
        <v>0.1006638808775264</v>
      </c>
      <c r="N769" s="24" t="n">
        <v>0.05674997142456879</v>
      </c>
      <c r="O769" s="24" t="n">
        <v>0.1137087652324726</v>
      </c>
      <c r="P769" s="24" t="n">
        <v>0.08510711585991911</v>
      </c>
      <c r="Q769" s="24" t="n">
        <v>0.07732668779653151</v>
      </c>
      <c r="R769" s="24" t="n">
        <v>0.1085865150358622</v>
      </c>
      <c r="S769" s="24" t="n">
        <v>0.1376974248975213</v>
      </c>
      <c r="T769" s="24" t="n">
        <v>0.1242491323144841</v>
      </c>
      <c r="U769" s="24" t="n">
        <v>0.146202539863765</v>
      </c>
      <c r="V769" s="24" t="n">
        <v>0.1379461672475833</v>
      </c>
      <c r="W769" s="24" t="n">
        <v>0.09897225470303957</v>
      </c>
      <c r="Y769" s="24" t="n">
        <v>0.1542142574484629</v>
      </c>
      <c r="Z769" s="24" t="n">
        <v>0.09849711611603218</v>
      </c>
      <c r="AA769" s="24" t="n">
        <v>0.1054085824627538</v>
      </c>
      <c r="AB769" s="24" t="n">
        <v>0.09464402115435756</v>
      </c>
      <c r="AD769" s="24" t="n">
        <v>0.1204253271702927</v>
      </c>
      <c r="AE769" s="24" t="n">
        <v>0.1034828100936726</v>
      </c>
      <c r="AF769" s="24" t="n">
        <v>0.1826208337050579</v>
      </c>
      <c r="AG769" s="24" t="n">
        <v>0.1591059336411421</v>
      </c>
      <c r="AH769" s="24" t="n">
        <v>0.08628135891687025</v>
      </c>
      <c r="AI769" s="24" t="n">
        <v>0.07156685693254872</v>
      </c>
      <c r="AJ769" s="24" t="n">
        <v>0.1096634583172381</v>
      </c>
      <c r="AL769" s="24" t="n">
        <v>0.1173514657056863</v>
      </c>
      <c r="AM769" s="24" t="n">
        <v>0.1340523787215448</v>
      </c>
      <c r="AN769" s="24" t="n">
        <v>0.1614519044032239</v>
      </c>
      <c r="AO769" s="24" t="n">
        <v>0.1279470553452627</v>
      </c>
      <c r="AP769" s="24" t="n">
        <v>0.07981662931461241</v>
      </c>
      <c r="AQ769" s="24" t="n">
        <v>0.1401989052219811</v>
      </c>
      <c r="AR769" s="24" t="n">
        <v>0.09289693847920248</v>
      </c>
      <c r="AS769" s="24" t="n">
        <v>0.05426557065729338</v>
      </c>
      <c r="AU769" s="24" t="n">
        <v>0.1330965520366819</v>
      </c>
      <c r="AV769" s="24" t="n">
        <v>0.06810367078921871</v>
      </c>
      <c r="AW769" s="24" t="n">
        <v>0.1175733093626529</v>
      </c>
      <c r="AX769" s="24" t="n">
        <v>0.1580325131876371</v>
      </c>
    </row>
    <row r="770">
      <c r="B770" s="23" t="inlineStr">
        <is>
          <t>2</t>
        </is>
      </c>
      <c r="C770" s="24" t="n">
        <v>0.1294740225380318</v>
      </c>
      <c r="D770" s="24" t="n">
        <v>0.1239297451216517</v>
      </c>
      <c r="E770" s="24" t="n">
        <v>0.135286259493788</v>
      </c>
      <c r="G770" s="24" t="n">
        <v>0.105468168832914</v>
      </c>
      <c r="H770" s="24" t="n">
        <v>0.1286263246309723</v>
      </c>
      <c r="I770" s="24" t="n">
        <v>0.1601179840443931</v>
      </c>
      <c r="J770" s="24" t="n">
        <v>0.09162755119383088</v>
      </c>
      <c r="K770" s="24" t="n">
        <v>0.1462289720376083</v>
      </c>
      <c r="L770" s="24" t="n">
        <v>0.1406468985768899</v>
      </c>
      <c r="N770" s="24" t="n">
        <v>0.1269801544142037</v>
      </c>
      <c r="O770" s="24" t="n">
        <v>0.1603257168163263</v>
      </c>
      <c r="P770" s="24" t="n">
        <v>0.127512229052109</v>
      </c>
      <c r="Q770" s="24" t="n">
        <v>0.1309291521687523</v>
      </c>
      <c r="R770" s="24" t="n">
        <v>0.1619710950885471</v>
      </c>
      <c r="S770" s="24" t="n">
        <v>0.07479353834388</v>
      </c>
      <c r="T770" s="24" t="n">
        <v>0.1473823884613306</v>
      </c>
      <c r="U770" s="24" t="n">
        <v>0.1579072257572977</v>
      </c>
      <c r="V770" s="24" t="n">
        <v>0.1144172993711517</v>
      </c>
      <c r="W770" s="24" t="n">
        <v>0.1046696709536735</v>
      </c>
      <c r="Y770" s="24" t="n">
        <v>0.1146016418887221</v>
      </c>
      <c r="Z770" s="24" t="n">
        <v>0.1626017091568041</v>
      </c>
      <c r="AA770" s="24" t="n">
        <v>0.1221746796637466</v>
      </c>
      <c r="AB770" s="24" t="n">
        <v>0.1175730766583716</v>
      </c>
      <c r="AD770" s="24" t="n">
        <v>0.1232383681778381</v>
      </c>
      <c r="AE770" s="24" t="n">
        <v>0.1615036651329237</v>
      </c>
      <c r="AF770" s="24" t="n">
        <v>0.1024011997433429</v>
      </c>
      <c r="AG770" s="24" t="n">
        <v>0.1274374013258208</v>
      </c>
      <c r="AH770" s="24" t="n">
        <v>0.1096097768682557</v>
      </c>
      <c r="AI770" s="24" t="n">
        <v>0.07429285396867824</v>
      </c>
      <c r="AJ770" s="24" t="n">
        <v>0.1154062385600161</v>
      </c>
      <c r="AL770" s="24" t="n">
        <v>0.1195626237203526</v>
      </c>
      <c r="AM770" s="24" t="n">
        <v>0.1508639274758465</v>
      </c>
      <c r="AN770" s="24" t="n">
        <v>0.1372190745217547</v>
      </c>
      <c r="AO770" s="24" t="n">
        <v>0.1298192040879027</v>
      </c>
      <c r="AP770" s="24" t="n">
        <v>0.128518036590341</v>
      </c>
      <c r="AQ770" s="24" t="n">
        <v>0.1076275084602277</v>
      </c>
      <c r="AR770" s="24" t="n">
        <v>0.1389374878038712</v>
      </c>
      <c r="AS770" s="24" t="n">
        <v>0.0711344550943571</v>
      </c>
      <c r="AU770" s="24" t="n">
        <v>0.1449068386727582</v>
      </c>
      <c r="AV770" s="24" t="n">
        <v>0.1012003245443061</v>
      </c>
      <c r="AW770" s="24" t="n">
        <v>0.1581582197524614</v>
      </c>
      <c r="AX770" s="24" t="n">
        <v>0.09650336327997235</v>
      </c>
    </row>
    <row r="771">
      <c r="B771" s="23" t="inlineStr">
        <is>
          <t>3</t>
        </is>
      </c>
      <c r="C771" s="24" t="n">
        <v>0.141645507258885</v>
      </c>
      <c r="D771" s="24" t="n">
        <v>0.1402959140918965</v>
      </c>
      <c r="E771" s="24" t="n">
        <v>0.1433909729116582</v>
      </c>
      <c r="G771" s="24" t="n">
        <v>0.1307448701810216</v>
      </c>
      <c r="H771" s="24" t="n">
        <v>0.1765965185913808</v>
      </c>
      <c r="I771" s="24" t="n">
        <v>0.1037951406951731</v>
      </c>
      <c r="J771" s="24" t="n">
        <v>0.147184496690384</v>
      </c>
      <c r="K771" s="24" t="n">
        <v>0.139439922240341</v>
      </c>
      <c r="L771" s="24" t="n">
        <v>0.1480569344512433</v>
      </c>
      <c r="N771" s="24" t="n">
        <v>0.1481702986873005</v>
      </c>
      <c r="O771" s="24" t="n">
        <v>0.1221000151988312</v>
      </c>
      <c r="P771" s="24" t="n">
        <v>0.1783442163294857</v>
      </c>
      <c r="Q771" s="24" t="n">
        <v>0.1198382878266055</v>
      </c>
      <c r="R771" s="24" t="n">
        <v>0.1273890010234237</v>
      </c>
      <c r="S771" s="24" t="n">
        <v>0.1290703884973114</v>
      </c>
      <c r="T771" s="24" t="n">
        <v>0.1639668246533165</v>
      </c>
      <c r="U771" s="24" t="n">
        <v>0.1585162551591972</v>
      </c>
      <c r="V771" s="24" t="n">
        <v>0.1073257338220677</v>
      </c>
      <c r="W771" s="24" t="n">
        <v>0.1465479912443597</v>
      </c>
      <c r="Y771" s="24" t="n">
        <v>0.1317608924229968</v>
      </c>
      <c r="Z771" s="24" t="n">
        <v>0.1569934533442286</v>
      </c>
      <c r="AA771" s="24" t="n">
        <v>0.1298713128462393</v>
      </c>
      <c r="AB771" s="24" t="n">
        <v>0.1467510143281857</v>
      </c>
      <c r="AD771" s="24" t="n">
        <v>0.1367541097347173</v>
      </c>
      <c r="AE771" s="24" t="n">
        <v>0.1363812670763898</v>
      </c>
      <c r="AF771" s="24" t="n">
        <v>0.1396143779083113</v>
      </c>
      <c r="AG771" s="24" t="n">
        <v>0.2074128705307118</v>
      </c>
      <c r="AH771" s="24" t="n">
        <v>0.1363549043754115</v>
      </c>
      <c r="AI771" s="24" t="n">
        <v>0.1713985454577462</v>
      </c>
      <c r="AJ771" s="24" t="n">
        <v>0.1370843825304653</v>
      </c>
      <c r="AL771" s="24" t="n">
        <v>0.1467945662807107</v>
      </c>
      <c r="AM771" s="24" t="n">
        <v>0.1255684211379482</v>
      </c>
      <c r="AN771" s="24" t="n">
        <v>0.1471394816696926</v>
      </c>
      <c r="AO771" s="24" t="n">
        <v>0.1918142238509811</v>
      </c>
      <c r="AP771" s="24" t="n">
        <v>0.1155064217571349</v>
      </c>
      <c r="AQ771" s="24" t="n">
        <v>0.1251783432237147</v>
      </c>
      <c r="AR771" s="24" t="n">
        <v>0.1388012430209555</v>
      </c>
      <c r="AS771" s="24" t="n">
        <v>0.2373609282802482</v>
      </c>
      <c r="AU771" s="24" t="n">
        <v>0.1744411327179177</v>
      </c>
      <c r="AV771" s="24" t="n">
        <v>0.1281457037503788</v>
      </c>
      <c r="AW771" s="24" t="n">
        <v>0.1415453938538397</v>
      </c>
      <c r="AX771" s="24" t="n">
        <v>0.1226099189761954</v>
      </c>
    </row>
    <row r="772">
      <c r="B772" s="23" t="inlineStr">
        <is>
          <t>Not Selected</t>
        </is>
      </c>
      <c r="C772" s="24" t="n">
        <v>0.6147746727307565</v>
      </c>
      <c r="D772" s="24" t="n">
        <v>0.6190358113534005</v>
      </c>
      <c r="E772" s="24" t="n">
        <v>0.6098518057449256</v>
      </c>
      <c r="G772" s="24" t="n">
        <v>0.6127559366165347</v>
      </c>
      <c r="H772" s="24" t="n">
        <v>0.5763858256056162</v>
      </c>
      <c r="I772" s="24" t="n">
        <v>0.6044824006720068</v>
      </c>
      <c r="J772" s="24" t="n">
        <v>0.647277060266766</v>
      </c>
      <c r="K772" s="24" t="n">
        <v>0.6425090370795534</v>
      </c>
      <c r="L772" s="24" t="n">
        <v>0.6106322860943404</v>
      </c>
      <c r="N772" s="24" t="n">
        <v>0.668099575473927</v>
      </c>
      <c r="O772" s="24" t="n">
        <v>0.6038655027523699</v>
      </c>
      <c r="P772" s="24" t="n">
        <v>0.6090364387584861</v>
      </c>
      <c r="Q772" s="24" t="n">
        <v>0.6719058722081106</v>
      </c>
      <c r="R772" s="24" t="n">
        <v>0.6020533888521671</v>
      </c>
      <c r="S772" s="24" t="n">
        <v>0.6584386482612872</v>
      </c>
      <c r="T772" s="24" t="n">
        <v>0.5644016545708688</v>
      </c>
      <c r="U772" s="24" t="n">
        <v>0.5373739792197401</v>
      </c>
      <c r="V772" s="24" t="n">
        <v>0.6403107995591973</v>
      </c>
      <c r="W772" s="24" t="n">
        <v>0.6498100830989273</v>
      </c>
      <c r="Y772" s="24" t="n">
        <v>0.5994232082398181</v>
      </c>
      <c r="Z772" s="24" t="n">
        <v>0.5819077213829351</v>
      </c>
      <c r="AA772" s="24" t="n">
        <v>0.6425454250272602</v>
      </c>
      <c r="AB772" s="24" t="n">
        <v>0.6410318878590852</v>
      </c>
      <c r="AD772" s="24" t="n">
        <v>0.6195821949171519</v>
      </c>
      <c r="AE772" s="24" t="n">
        <v>0.5986322576970138</v>
      </c>
      <c r="AF772" s="24" t="n">
        <v>0.575363588643288</v>
      </c>
      <c r="AG772" s="24" t="n">
        <v>0.5060437945023251</v>
      </c>
      <c r="AH772" s="24" t="n">
        <v>0.6677539598394624</v>
      </c>
      <c r="AI772" s="24" t="n">
        <v>0.682741743641027</v>
      </c>
      <c r="AJ772" s="24" t="n">
        <v>0.6378459205922806</v>
      </c>
      <c r="AL772" s="24" t="n">
        <v>0.6162913442932502</v>
      </c>
      <c r="AM772" s="24" t="n">
        <v>0.5895152726646604</v>
      </c>
      <c r="AN772" s="24" t="n">
        <v>0.5541895394053288</v>
      </c>
      <c r="AO772" s="24" t="n">
        <v>0.5504195167158537</v>
      </c>
      <c r="AP772" s="24" t="n">
        <v>0.6761589123379117</v>
      </c>
      <c r="AQ772" s="24" t="n">
        <v>0.6269952430940764</v>
      </c>
      <c r="AR772" s="24" t="n">
        <v>0.6293643306959709</v>
      </c>
      <c r="AS772" s="24" t="n">
        <v>0.6372390459681013</v>
      </c>
      <c r="AU772" s="24" t="n">
        <v>0.5475554765726421</v>
      </c>
      <c r="AV772" s="24" t="n">
        <v>0.7025503009160963</v>
      </c>
      <c r="AW772" s="24" t="n">
        <v>0.582723077031046</v>
      </c>
      <c r="AX772" s="24" t="n">
        <v>0.6228542045561951</v>
      </c>
    </row>
    <row r="774">
      <c r="B774" s="20" t="inlineStr">
        <is>
          <t>Which of the following do you think the government should prioritise to improve prisons? Please rank your top 3: Improving mental health support in prisons</t>
        </is>
      </c>
    </row>
    <row r="775">
      <c r="B775" s="21" t="inlineStr">
        <is>
          <t>BASE: All Respondents</t>
        </is>
      </c>
    </row>
    <row r="776">
      <c r="B776" s="16" t="inlineStr">
        <is>
          <t>Unweighted</t>
        </is>
      </c>
      <c r="C776" s="22" t="n">
        <v>1999</v>
      </c>
      <c r="D776" s="22" t="n">
        <v>936</v>
      </c>
      <c r="E776" s="22" t="n">
        <v>1056</v>
      </c>
      <c r="G776" s="22" t="n">
        <v>282</v>
      </c>
      <c r="H776" s="22" t="n">
        <v>355</v>
      </c>
      <c r="I776" s="22" t="n">
        <v>333</v>
      </c>
      <c r="J776" s="22" t="n">
        <v>313</v>
      </c>
      <c r="K776" s="22" t="n">
        <v>283</v>
      </c>
      <c r="L776" s="22" t="n">
        <v>433</v>
      </c>
      <c r="N776" s="22" t="n">
        <v>103</v>
      </c>
      <c r="O776" s="22" t="n">
        <v>103</v>
      </c>
      <c r="P776" s="22" t="n">
        <v>259</v>
      </c>
      <c r="Q776" s="22" t="n">
        <v>192</v>
      </c>
      <c r="R776" s="22" t="n">
        <v>162</v>
      </c>
      <c r="S776" s="22" t="n">
        <v>220</v>
      </c>
      <c r="T776" s="22" t="n">
        <v>220</v>
      </c>
      <c r="U776" s="22" t="n">
        <v>302</v>
      </c>
      <c r="V776" s="22" t="n">
        <v>270</v>
      </c>
      <c r="W776" s="22" t="n">
        <v>168</v>
      </c>
      <c r="Y776" s="22" t="n">
        <v>568</v>
      </c>
      <c r="Z776" s="22" t="n">
        <v>481</v>
      </c>
      <c r="AA776" s="22" t="n">
        <v>459</v>
      </c>
      <c r="AB776" s="22" t="n">
        <v>474</v>
      </c>
      <c r="AD776" s="22" t="n">
        <v>355</v>
      </c>
      <c r="AE776" s="22" t="n">
        <v>640</v>
      </c>
      <c r="AF776" s="22" t="n">
        <v>155</v>
      </c>
      <c r="AG776" s="22" t="n">
        <v>118</v>
      </c>
      <c r="AH776" s="22" t="n">
        <v>274</v>
      </c>
      <c r="AI776" s="22" t="n">
        <v>42</v>
      </c>
      <c r="AJ776" s="22" t="n">
        <v>415</v>
      </c>
      <c r="AL776" s="22" t="n">
        <v>299</v>
      </c>
      <c r="AM776" s="22" t="n">
        <v>422</v>
      </c>
      <c r="AN776" s="22" t="n">
        <v>182</v>
      </c>
      <c r="AO776" s="22" t="n">
        <v>220</v>
      </c>
      <c r="AP776" s="22" t="n">
        <v>458</v>
      </c>
      <c r="AQ776" s="22" t="n">
        <v>159</v>
      </c>
      <c r="AR776" s="22" t="n">
        <v>174</v>
      </c>
      <c r="AS776" s="22" t="n">
        <v>85</v>
      </c>
      <c r="AU776" s="22" t="n">
        <v>423</v>
      </c>
      <c r="AV776" s="22" t="n">
        <v>543</v>
      </c>
      <c r="AW776" s="22" t="n">
        <v>701</v>
      </c>
      <c r="AX776" s="22" t="n">
        <v>332</v>
      </c>
    </row>
    <row r="777">
      <c r="B777" s="18" t="inlineStr">
        <is>
          <t>Weighted</t>
        </is>
      </c>
      <c r="C777" s="22" t="n">
        <v>1999</v>
      </c>
      <c r="D777" s="22" t="n">
        <v>987</v>
      </c>
      <c r="E777" s="22" t="n">
        <v>1009</v>
      </c>
      <c r="G777" s="22" t="n">
        <v>277</v>
      </c>
      <c r="H777" s="22" t="n">
        <v>341</v>
      </c>
      <c r="I777" s="22" t="n">
        <v>340</v>
      </c>
      <c r="J777" s="22" t="n">
        <v>341</v>
      </c>
      <c r="K777" s="22" t="n">
        <v>282</v>
      </c>
      <c r="L777" s="22" t="n">
        <v>420</v>
      </c>
      <c r="N777" s="22" t="n">
        <v>114</v>
      </c>
      <c r="O777" s="22" t="n">
        <v>91</v>
      </c>
      <c r="P777" s="22" t="n">
        <v>250</v>
      </c>
      <c r="Q777" s="22" t="n">
        <v>182</v>
      </c>
      <c r="R777" s="22" t="n">
        <v>159</v>
      </c>
      <c r="S777" s="22" t="n">
        <v>205</v>
      </c>
      <c r="T777" s="22" t="n">
        <v>205</v>
      </c>
      <c r="U777" s="22" t="n">
        <v>317</v>
      </c>
      <c r="V777" s="22" t="n">
        <v>295</v>
      </c>
      <c r="W777" s="22" t="n">
        <v>182</v>
      </c>
      <c r="Y777" s="22" t="n">
        <v>540</v>
      </c>
      <c r="Z777" s="22" t="n">
        <v>519</v>
      </c>
      <c r="AA777" s="22" t="n">
        <v>440</v>
      </c>
      <c r="AB777" s="22" t="n">
        <v>500</v>
      </c>
      <c r="AD777" s="22" t="n">
        <v>350</v>
      </c>
      <c r="AE777" s="22" t="n">
        <v>639</v>
      </c>
      <c r="AF777" s="22" t="n">
        <v>159</v>
      </c>
      <c r="AG777" s="22" t="n">
        <v>114</v>
      </c>
      <c r="AH777" s="22" t="n">
        <v>280</v>
      </c>
      <c r="AI777" s="22" t="n">
        <v>42</v>
      </c>
      <c r="AJ777" s="22" t="n">
        <v>416</v>
      </c>
      <c r="AL777" s="22" t="n">
        <v>296</v>
      </c>
      <c r="AM777" s="22" t="n">
        <v>417</v>
      </c>
      <c r="AN777" s="22" t="n">
        <v>184</v>
      </c>
      <c r="AO777" s="22" t="n">
        <v>215</v>
      </c>
      <c r="AP777" s="22" t="n">
        <v>465</v>
      </c>
      <c r="AQ777" s="22" t="n">
        <v>157</v>
      </c>
      <c r="AR777" s="22" t="n">
        <v>175</v>
      </c>
      <c r="AS777" s="22" t="n">
        <v>90</v>
      </c>
      <c r="AU777" s="22" t="n">
        <v>421</v>
      </c>
      <c r="AV777" s="22" t="n">
        <v>546</v>
      </c>
      <c r="AW777" s="22" t="n">
        <v>697</v>
      </c>
      <c r="AX777" s="22" t="n">
        <v>335</v>
      </c>
    </row>
    <row r="778">
      <c r="B778" s="23" t="inlineStr">
        <is>
          <t>1</t>
        </is>
      </c>
      <c r="C778" s="24" t="n">
        <v>0.09068921391112776</v>
      </c>
      <c r="D778" s="24" t="n">
        <v>0.07788280525249355</v>
      </c>
      <c r="E778" s="24" t="n">
        <v>0.1030367485121018</v>
      </c>
      <c r="G778" s="24" t="n">
        <v>0.1319710887599766</v>
      </c>
      <c r="H778" s="24" t="n">
        <v>0.1585493672174194</v>
      </c>
      <c r="I778" s="24" t="n">
        <v>0.1165831098783355</v>
      </c>
      <c r="J778" s="24" t="n">
        <v>0.07228326929786977</v>
      </c>
      <c r="K778" s="24" t="n">
        <v>0.02839944273799504</v>
      </c>
      <c r="L778" s="24" t="n">
        <v>0.04413078192116779</v>
      </c>
      <c r="N778" s="24" t="n">
        <v>0.0788871272169481</v>
      </c>
      <c r="O778" s="24" t="n">
        <v>0.1107899569907744</v>
      </c>
      <c r="P778" s="24" t="n">
        <v>0.09541952546128459</v>
      </c>
      <c r="Q778" s="24" t="n">
        <v>0.09079002064109977</v>
      </c>
      <c r="R778" s="24" t="n">
        <v>0.09688794295215279</v>
      </c>
      <c r="S778" s="24" t="n">
        <v>0.09180196283869371</v>
      </c>
      <c r="T778" s="24" t="n">
        <v>0.05039039775553579</v>
      </c>
      <c r="U778" s="24" t="n">
        <v>0.1069995997421687</v>
      </c>
      <c r="V778" s="24" t="n">
        <v>0.07370510544509215</v>
      </c>
      <c r="W778" s="24" t="n">
        <v>0.1192285422316159</v>
      </c>
      <c r="Y778" s="24" t="n">
        <v>0.09180869492885889</v>
      </c>
      <c r="Z778" s="24" t="n">
        <v>0.08600340621939496</v>
      </c>
      <c r="AA778" s="24" t="n">
        <v>0.0930070092482614</v>
      </c>
      <c r="AB778" s="24" t="n">
        <v>0.09230438289931921</v>
      </c>
      <c r="AD778" s="24" t="n">
        <v>0.08013355850516972</v>
      </c>
      <c r="AE778" s="24" t="n">
        <v>0.1015066655616221</v>
      </c>
      <c r="AF778" s="24" t="n">
        <v>0.06197329774028267</v>
      </c>
      <c r="AG778" s="24" t="n">
        <v>0.1232950750123274</v>
      </c>
      <c r="AH778" s="24" t="n">
        <v>0.04914177299096836</v>
      </c>
      <c r="AI778" s="24" t="n">
        <v>0.2538787102813414</v>
      </c>
      <c r="AJ778" s="24" t="n">
        <v>0.09624842915599413</v>
      </c>
      <c r="AL778" s="24" t="n">
        <v>0.06999679508821749</v>
      </c>
      <c r="AM778" s="24" t="n">
        <v>0.1099180571273762</v>
      </c>
      <c r="AN778" s="24" t="n">
        <v>0.08886981218041129</v>
      </c>
      <c r="AO778" s="24" t="n">
        <v>0.1537508990600784</v>
      </c>
      <c r="AP778" s="24" t="n">
        <v>0.06418884043543584</v>
      </c>
      <c r="AQ778" s="24" t="n">
        <v>0.08532641721297744</v>
      </c>
      <c r="AR778" s="24" t="n">
        <v>0.1015687194617272</v>
      </c>
      <c r="AS778" s="24" t="n">
        <v>0.04811411068293266</v>
      </c>
      <c r="AU778" s="24" t="n">
        <v>0.1438023685953828</v>
      </c>
      <c r="AV778" s="24" t="n">
        <v>0.03909895417429034</v>
      </c>
      <c r="AW778" s="24" t="n">
        <v>0.09064845400786668</v>
      </c>
      <c r="AX778" s="24" t="n">
        <v>0.1080960875971506</v>
      </c>
    </row>
    <row r="779">
      <c r="B779" s="23" t="inlineStr">
        <is>
          <t>2</t>
        </is>
      </c>
      <c r="C779" s="24" t="n">
        <v>0.1041303773003193</v>
      </c>
      <c r="D779" s="24" t="n">
        <v>0.1008545667182374</v>
      </c>
      <c r="E779" s="24" t="n">
        <v>0.1076474692876972</v>
      </c>
      <c r="G779" s="24" t="n">
        <v>0.1095543159963129</v>
      </c>
      <c r="H779" s="24" t="n">
        <v>0.1293517528895812</v>
      </c>
      <c r="I779" s="24" t="n">
        <v>0.1129707202418437</v>
      </c>
      <c r="J779" s="24" t="n">
        <v>0.1212161818119364</v>
      </c>
      <c r="K779" s="24" t="n">
        <v>0.1089477045754085</v>
      </c>
      <c r="L779" s="24" t="n">
        <v>0.05580255579701975</v>
      </c>
      <c r="N779" s="24" t="n">
        <v>0.1014627993492159</v>
      </c>
      <c r="O779" s="24" t="n">
        <v>0.1024768940316533</v>
      </c>
      <c r="P779" s="24" t="n">
        <v>0.1312642661805091</v>
      </c>
      <c r="Q779" s="24" t="n">
        <v>0.09730760692092946</v>
      </c>
      <c r="R779" s="24" t="n">
        <v>0.07906105123321405</v>
      </c>
      <c r="S779" s="24" t="n">
        <v>0.08633046311817168</v>
      </c>
      <c r="T779" s="24" t="n">
        <v>0.107719343757921</v>
      </c>
      <c r="U779" s="24" t="n">
        <v>0.1005824667347786</v>
      </c>
      <c r="V779" s="24" t="n">
        <v>0.1168363551038479</v>
      </c>
      <c r="W779" s="24" t="n">
        <v>0.09960046462772931</v>
      </c>
      <c r="Y779" s="24" t="n">
        <v>0.1026335507798585</v>
      </c>
      <c r="Z779" s="24" t="n">
        <v>0.08524750843152447</v>
      </c>
      <c r="AA779" s="24" t="n">
        <v>0.06551897211612472</v>
      </c>
      <c r="AB779" s="24" t="n">
        <v>0.1593254043903172</v>
      </c>
      <c r="AD779" s="24" t="n">
        <v>0.07060407309593236</v>
      </c>
      <c r="AE779" s="24" t="n">
        <v>0.1218318101357628</v>
      </c>
      <c r="AF779" s="24" t="n">
        <v>0.08551492188714269</v>
      </c>
      <c r="AG779" s="24" t="n">
        <v>0.07339707082355391</v>
      </c>
      <c r="AH779" s="24" t="n">
        <v>0.08662023518582976</v>
      </c>
      <c r="AI779" s="24" t="n">
        <v>0.1022032568439932</v>
      </c>
      <c r="AJ779" s="24" t="n">
        <v>0.1326672314457056</v>
      </c>
      <c r="AL779" s="24" t="n">
        <v>0.1099896319537308</v>
      </c>
      <c r="AM779" s="24" t="n">
        <v>0.1251455822592718</v>
      </c>
      <c r="AN779" s="24" t="n">
        <v>0.1077022257209118</v>
      </c>
      <c r="AO779" s="24" t="n">
        <v>0.115205657634714</v>
      </c>
      <c r="AP779" s="24" t="n">
        <v>0.07245676334397437</v>
      </c>
      <c r="AQ779" s="24" t="n">
        <v>0.1540023777707331</v>
      </c>
      <c r="AR779" s="24" t="n">
        <v>0.06983213133526485</v>
      </c>
      <c r="AS779" s="24" t="n">
        <v>0.09707086274411764</v>
      </c>
      <c r="AU779" s="24" t="n">
        <v>0.1205226701711031</v>
      </c>
      <c r="AV779" s="24" t="n">
        <v>0.05932040629284746</v>
      </c>
      <c r="AW779" s="24" t="n">
        <v>0.1064699313054875</v>
      </c>
      <c r="AX779" s="24" t="n">
        <v>0.1517283842166385</v>
      </c>
    </row>
    <row r="780">
      <c r="B780" s="23" t="inlineStr">
        <is>
          <t>3</t>
        </is>
      </c>
      <c r="C780" s="24" t="n">
        <v>0.1070053876061558</v>
      </c>
      <c r="D780" s="24" t="n">
        <v>0.1049677863040858</v>
      </c>
      <c r="E780" s="24" t="n">
        <v>0.1088998240050432</v>
      </c>
      <c r="G780" s="24" t="n">
        <v>0.1664190524220882</v>
      </c>
      <c r="H780" s="24" t="n">
        <v>0.1136649290345782</v>
      </c>
      <c r="I780" s="24" t="n">
        <v>0.1402670518531511</v>
      </c>
      <c r="J780" s="24" t="n">
        <v>0.1038431324322974</v>
      </c>
      <c r="K780" s="24" t="n">
        <v>0.06794937361771132</v>
      </c>
      <c r="L780" s="24" t="n">
        <v>0.06428960210696728</v>
      </c>
      <c r="N780" s="24" t="n">
        <v>0.1724212731052209</v>
      </c>
      <c r="O780" s="24" t="n">
        <v>0.07496841414605146</v>
      </c>
      <c r="P780" s="24" t="n">
        <v>0.08351839602154118</v>
      </c>
      <c r="Q780" s="24" t="n">
        <v>0.08891422964143494</v>
      </c>
      <c r="R780" s="24" t="n">
        <v>0.1157477993835584</v>
      </c>
      <c r="S780" s="24" t="n">
        <v>0.1461029772979703</v>
      </c>
      <c r="T780" s="24" t="n">
        <v>0.1239896501112238</v>
      </c>
      <c r="U780" s="24" t="n">
        <v>0.1155452530799831</v>
      </c>
      <c r="V780" s="24" t="n">
        <v>0.08091235465652925</v>
      </c>
      <c r="W780" s="24" t="n">
        <v>0.08929280251639121</v>
      </c>
      <c r="Y780" s="24" t="n">
        <v>0.1158217123921379</v>
      </c>
      <c r="Z780" s="24" t="n">
        <v>0.0940312491354276</v>
      </c>
      <c r="AA780" s="24" t="n">
        <v>0.1200421485977351</v>
      </c>
      <c r="AB780" s="24" t="n">
        <v>0.09947856289732132</v>
      </c>
      <c r="AD780" s="24" t="n">
        <v>0.06512342072162756</v>
      </c>
      <c r="AE780" s="24" t="n">
        <v>0.1339476096960644</v>
      </c>
      <c r="AF780" s="24" t="n">
        <v>0.1126563404044852</v>
      </c>
      <c r="AG780" s="24" t="n">
        <v>0.08416865220610585</v>
      </c>
      <c r="AH780" s="24" t="n">
        <v>0.06630163315429889</v>
      </c>
      <c r="AI780" s="24" t="n">
        <v>0.1266385527571562</v>
      </c>
      <c r="AJ780" s="24" t="n">
        <v>0.1303451089573499</v>
      </c>
      <c r="AL780" s="24" t="n">
        <v>0.07333929372906046</v>
      </c>
      <c r="AM780" s="24" t="n">
        <v>0.1395956678337971</v>
      </c>
      <c r="AN780" s="24" t="n">
        <v>0.1208897999682821</v>
      </c>
      <c r="AO780" s="24" t="n">
        <v>0.1397547227050051</v>
      </c>
      <c r="AP780" s="24" t="n">
        <v>0.07924422140721082</v>
      </c>
      <c r="AQ780" s="24" t="n">
        <v>0.1277333549365475</v>
      </c>
      <c r="AR780" s="24" t="n">
        <v>0.09836997107037511</v>
      </c>
      <c r="AS780" s="24" t="n">
        <v>0.08427099561873565</v>
      </c>
      <c r="AU780" s="24" t="n">
        <v>0.1447652390876495</v>
      </c>
      <c r="AV780" s="24" t="n">
        <v>0.0673163348462117</v>
      </c>
      <c r="AW780" s="24" t="n">
        <v>0.1169716105548923</v>
      </c>
      <c r="AX780" s="24" t="n">
        <v>0.1035006225908117</v>
      </c>
    </row>
    <row r="781">
      <c r="B781" s="23" t="inlineStr">
        <is>
          <t>Not Selected</t>
        </is>
      </c>
      <c r="C781" s="24" t="n">
        <v>0.698175021182397</v>
      </c>
      <c r="D781" s="24" t="n">
        <v>0.7162948417251832</v>
      </c>
      <c r="E781" s="24" t="n">
        <v>0.6804159581951579</v>
      </c>
      <c r="G781" s="24" t="n">
        <v>0.5920555428216223</v>
      </c>
      <c r="H781" s="24" t="n">
        <v>0.5984339508584212</v>
      </c>
      <c r="I781" s="24" t="n">
        <v>0.6301791180266698</v>
      </c>
      <c r="J781" s="24" t="n">
        <v>0.7026574164578965</v>
      </c>
      <c r="K781" s="24" t="n">
        <v>0.7947034790688852</v>
      </c>
      <c r="L781" s="24" t="n">
        <v>0.835777060174845</v>
      </c>
      <c r="N781" s="24" t="n">
        <v>0.647228800328615</v>
      </c>
      <c r="O781" s="24" t="n">
        <v>0.711764734831521</v>
      </c>
      <c r="P781" s="24" t="n">
        <v>0.689797812336665</v>
      </c>
      <c r="Q781" s="24" t="n">
        <v>0.7229881427965359</v>
      </c>
      <c r="R781" s="24" t="n">
        <v>0.7083032064310748</v>
      </c>
      <c r="S781" s="24" t="n">
        <v>0.6757645967451643</v>
      </c>
      <c r="T781" s="24" t="n">
        <v>0.7179006083753195</v>
      </c>
      <c r="U781" s="24" t="n">
        <v>0.6768726804430694</v>
      </c>
      <c r="V781" s="24" t="n">
        <v>0.7285461847945307</v>
      </c>
      <c r="W781" s="24" t="n">
        <v>0.6918781906242635</v>
      </c>
      <c r="Y781" s="24" t="n">
        <v>0.6897360418991447</v>
      </c>
      <c r="Z781" s="24" t="n">
        <v>0.7347178362136529</v>
      </c>
      <c r="AA781" s="24" t="n">
        <v>0.7214318700378787</v>
      </c>
      <c r="AB781" s="24" t="n">
        <v>0.6488916498130425</v>
      </c>
      <c r="AD781" s="24" t="n">
        <v>0.7841389476772704</v>
      </c>
      <c r="AE781" s="24" t="n">
        <v>0.6427139146065508</v>
      </c>
      <c r="AF781" s="24" t="n">
        <v>0.7398554399680893</v>
      </c>
      <c r="AG781" s="24" t="n">
        <v>0.7191392019580126</v>
      </c>
      <c r="AH781" s="24" t="n">
        <v>0.7979363586689029</v>
      </c>
      <c r="AI781" s="24" t="n">
        <v>0.5172794801175095</v>
      </c>
      <c r="AJ781" s="24" t="n">
        <v>0.6407392304409505</v>
      </c>
      <c r="AL781" s="24" t="n">
        <v>0.7466742792289911</v>
      </c>
      <c r="AM781" s="24" t="n">
        <v>0.6253406927795548</v>
      </c>
      <c r="AN781" s="24" t="n">
        <v>0.6825381621303948</v>
      </c>
      <c r="AO781" s="24" t="n">
        <v>0.5912887206002027</v>
      </c>
      <c r="AP781" s="24" t="n">
        <v>0.7841101748133789</v>
      </c>
      <c r="AQ781" s="24" t="n">
        <v>0.6329378500797416</v>
      </c>
      <c r="AR781" s="24" t="n">
        <v>0.730229178132633</v>
      </c>
      <c r="AS781" s="24" t="n">
        <v>0.7705440309542141</v>
      </c>
      <c r="AU781" s="24" t="n">
        <v>0.5909097221458647</v>
      </c>
      <c r="AV781" s="24" t="n">
        <v>0.8342643046866502</v>
      </c>
      <c r="AW781" s="24" t="n">
        <v>0.6859100041317535</v>
      </c>
      <c r="AX781" s="24" t="n">
        <v>0.6366749055953993</v>
      </c>
    </row>
    <row r="783">
      <c r="B783" s="20" t="inlineStr">
        <is>
          <t>Which of the following do you think the government should prioritise to improve prisons? Please rank your top 3: Longer sentences for more extreme crimes</t>
        </is>
      </c>
    </row>
    <row r="784">
      <c r="B784" s="21" t="inlineStr">
        <is>
          <t>BASE: All Respondents</t>
        </is>
      </c>
    </row>
    <row r="785">
      <c r="B785" s="16" t="inlineStr">
        <is>
          <t>Unweighted</t>
        </is>
      </c>
      <c r="C785" s="22" t="n">
        <v>1999</v>
      </c>
      <c r="D785" s="22" t="n">
        <v>936</v>
      </c>
      <c r="E785" s="22" t="n">
        <v>1056</v>
      </c>
      <c r="G785" s="22" t="n">
        <v>282</v>
      </c>
      <c r="H785" s="22" t="n">
        <v>355</v>
      </c>
      <c r="I785" s="22" t="n">
        <v>333</v>
      </c>
      <c r="J785" s="22" t="n">
        <v>313</v>
      </c>
      <c r="K785" s="22" t="n">
        <v>283</v>
      </c>
      <c r="L785" s="22" t="n">
        <v>433</v>
      </c>
      <c r="N785" s="22" t="n">
        <v>103</v>
      </c>
      <c r="O785" s="22" t="n">
        <v>103</v>
      </c>
      <c r="P785" s="22" t="n">
        <v>259</v>
      </c>
      <c r="Q785" s="22" t="n">
        <v>192</v>
      </c>
      <c r="R785" s="22" t="n">
        <v>162</v>
      </c>
      <c r="S785" s="22" t="n">
        <v>220</v>
      </c>
      <c r="T785" s="22" t="n">
        <v>220</v>
      </c>
      <c r="U785" s="22" t="n">
        <v>302</v>
      </c>
      <c r="V785" s="22" t="n">
        <v>270</v>
      </c>
      <c r="W785" s="22" t="n">
        <v>168</v>
      </c>
      <c r="Y785" s="22" t="n">
        <v>568</v>
      </c>
      <c r="Z785" s="22" t="n">
        <v>481</v>
      </c>
      <c r="AA785" s="22" t="n">
        <v>459</v>
      </c>
      <c r="AB785" s="22" t="n">
        <v>474</v>
      </c>
      <c r="AD785" s="22" t="n">
        <v>355</v>
      </c>
      <c r="AE785" s="22" t="n">
        <v>640</v>
      </c>
      <c r="AF785" s="22" t="n">
        <v>155</v>
      </c>
      <c r="AG785" s="22" t="n">
        <v>118</v>
      </c>
      <c r="AH785" s="22" t="n">
        <v>274</v>
      </c>
      <c r="AI785" s="22" t="n">
        <v>42</v>
      </c>
      <c r="AJ785" s="22" t="n">
        <v>415</v>
      </c>
      <c r="AL785" s="22" t="n">
        <v>299</v>
      </c>
      <c r="AM785" s="22" t="n">
        <v>422</v>
      </c>
      <c r="AN785" s="22" t="n">
        <v>182</v>
      </c>
      <c r="AO785" s="22" t="n">
        <v>220</v>
      </c>
      <c r="AP785" s="22" t="n">
        <v>458</v>
      </c>
      <c r="AQ785" s="22" t="n">
        <v>159</v>
      </c>
      <c r="AR785" s="22" t="n">
        <v>174</v>
      </c>
      <c r="AS785" s="22" t="n">
        <v>85</v>
      </c>
      <c r="AU785" s="22" t="n">
        <v>423</v>
      </c>
      <c r="AV785" s="22" t="n">
        <v>543</v>
      </c>
      <c r="AW785" s="22" t="n">
        <v>701</v>
      </c>
      <c r="AX785" s="22" t="n">
        <v>332</v>
      </c>
    </row>
    <row r="786">
      <c r="B786" s="18" t="inlineStr">
        <is>
          <t>Weighted</t>
        </is>
      </c>
      <c r="C786" s="22" t="n">
        <v>1999</v>
      </c>
      <c r="D786" s="22" t="n">
        <v>987</v>
      </c>
      <c r="E786" s="22" t="n">
        <v>1009</v>
      </c>
      <c r="G786" s="22" t="n">
        <v>277</v>
      </c>
      <c r="H786" s="22" t="n">
        <v>341</v>
      </c>
      <c r="I786" s="22" t="n">
        <v>340</v>
      </c>
      <c r="J786" s="22" t="n">
        <v>341</v>
      </c>
      <c r="K786" s="22" t="n">
        <v>282</v>
      </c>
      <c r="L786" s="22" t="n">
        <v>420</v>
      </c>
      <c r="N786" s="22" t="n">
        <v>114</v>
      </c>
      <c r="O786" s="22" t="n">
        <v>91</v>
      </c>
      <c r="P786" s="22" t="n">
        <v>250</v>
      </c>
      <c r="Q786" s="22" t="n">
        <v>182</v>
      </c>
      <c r="R786" s="22" t="n">
        <v>159</v>
      </c>
      <c r="S786" s="22" t="n">
        <v>205</v>
      </c>
      <c r="T786" s="22" t="n">
        <v>205</v>
      </c>
      <c r="U786" s="22" t="n">
        <v>317</v>
      </c>
      <c r="V786" s="22" t="n">
        <v>295</v>
      </c>
      <c r="W786" s="22" t="n">
        <v>182</v>
      </c>
      <c r="Y786" s="22" t="n">
        <v>540</v>
      </c>
      <c r="Z786" s="22" t="n">
        <v>519</v>
      </c>
      <c r="AA786" s="22" t="n">
        <v>440</v>
      </c>
      <c r="AB786" s="22" t="n">
        <v>500</v>
      </c>
      <c r="AD786" s="22" t="n">
        <v>350</v>
      </c>
      <c r="AE786" s="22" t="n">
        <v>639</v>
      </c>
      <c r="AF786" s="22" t="n">
        <v>159</v>
      </c>
      <c r="AG786" s="22" t="n">
        <v>114</v>
      </c>
      <c r="AH786" s="22" t="n">
        <v>280</v>
      </c>
      <c r="AI786" s="22" t="n">
        <v>42</v>
      </c>
      <c r="AJ786" s="22" t="n">
        <v>416</v>
      </c>
      <c r="AL786" s="22" t="n">
        <v>296</v>
      </c>
      <c r="AM786" s="22" t="n">
        <v>417</v>
      </c>
      <c r="AN786" s="22" t="n">
        <v>184</v>
      </c>
      <c r="AO786" s="22" t="n">
        <v>215</v>
      </c>
      <c r="AP786" s="22" t="n">
        <v>465</v>
      </c>
      <c r="AQ786" s="22" t="n">
        <v>157</v>
      </c>
      <c r="AR786" s="22" t="n">
        <v>175</v>
      </c>
      <c r="AS786" s="22" t="n">
        <v>90</v>
      </c>
      <c r="AU786" s="22" t="n">
        <v>421</v>
      </c>
      <c r="AV786" s="22" t="n">
        <v>546</v>
      </c>
      <c r="AW786" s="22" t="n">
        <v>697</v>
      </c>
      <c r="AX786" s="22" t="n">
        <v>335</v>
      </c>
    </row>
    <row r="787">
      <c r="B787" s="23" t="inlineStr">
        <is>
          <t>1</t>
        </is>
      </c>
      <c r="C787" s="24" t="n">
        <v>0.2147249893763044</v>
      </c>
      <c r="D787" s="24" t="n">
        <v>0.2004672268796335</v>
      </c>
      <c r="E787" s="24" t="n">
        <v>0.2293168651310243</v>
      </c>
      <c r="G787" s="24" t="n">
        <v>0.1127400396455846</v>
      </c>
      <c r="H787" s="24" t="n">
        <v>0.1488089335744639</v>
      </c>
      <c r="I787" s="24" t="n">
        <v>0.2263726055941484</v>
      </c>
      <c r="J787" s="24" t="n">
        <v>0.2339035931204476</v>
      </c>
      <c r="K787" s="24" t="n">
        <v>0.3065513218688631</v>
      </c>
      <c r="L787" s="24" t="n">
        <v>0.2488720746691504</v>
      </c>
      <c r="N787" s="24" t="n">
        <v>0.3162615562750628</v>
      </c>
      <c r="O787" s="24" t="n">
        <v>0.2139316988149705</v>
      </c>
      <c r="P787" s="24" t="n">
        <v>0.2025270227582933</v>
      </c>
      <c r="Q787" s="24" t="n">
        <v>0.2415149571523538</v>
      </c>
      <c r="R787" s="24" t="n">
        <v>0.2116307370500178</v>
      </c>
      <c r="S787" s="24" t="n">
        <v>0.185320946431185</v>
      </c>
      <c r="T787" s="24" t="n">
        <v>0.2202566705657495</v>
      </c>
      <c r="U787" s="24" t="n">
        <v>0.1786856764315095</v>
      </c>
      <c r="V787" s="24" t="n">
        <v>0.2379742859501428</v>
      </c>
      <c r="W787" s="24" t="n">
        <v>0.1962708358085367</v>
      </c>
      <c r="Y787" s="24" t="n">
        <v>0.1605286261640818</v>
      </c>
      <c r="Z787" s="24" t="n">
        <v>0.2186991846522398</v>
      </c>
      <c r="AA787" s="24" t="n">
        <v>0.2420755466778102</v>
      </c>
      <c r="AB787" s="24" t="n">
        <v>0.2450633565237587</v>
      </c>
      <c r="AD787" s="24" t="n">
        <v>0.2125588556249176</v>
      </c>
      <c r="AE787" s="24" t="n">
        <v>0.1797897709018556</v>
      </c>
      <c r="AF787" s="24" t="n">
        <v>0.1322583353306053</v>
      </c>
      <c r="AG787" s="24" t="n">
        <v>0.1656851220119068</v>
      </c>
      <c r="AH787" s="24" t="n">
        <v>0.3058209923689519</v>
      </c>
      <c r="AI787" s="24" t="n">
        <v>0.23939343902215</v>
      </c>
      <c r="AJ787" s="24" t="n">
        <v>0.2513580422923263</v>
      </c>
      <c r="AL787" s="24" t="n">
        <v>0.2000339060516909</v>
      </c>
      <c r="AM787" s="24" t="n">
        <v>0.1305287333819524</v>
      </c>
      <c r="AN787" s="24" t="n">
        <v>0.1521343993524929</v>
      </c>
      <c r="AO787" s="24" t="n">
        <v>0.1566038808321033</v>
      </c>
      <c r="AP787" s="24" t="n">
        <v>0.2935885960312154</v>
      </c>
      <c r="AQ787" s="24" t="n">
        <v>0.2904952269879644</v>
      </c>
      <c r="AR787" s="24" t="n">
        <v>0.2445181886922058</v>
      </c>
      <c r="AS787" s="24" t="n">
        <v>0.3217017104470984</v>
      </c>
      <c r="AU787" s="24" t="n">
        <v>0.07874333083668958</v>
      </c>
      <c r="AV787" s="24" t="n">
        <v>0.3570173969813862</v>
      </c>
      <c r="AW787" s="24" t="n">
        <v>0.2173560722937432</v>
      </c>
      <c r="AX787" s="24" t="n">
        <v>0.148250163366953</v>
      </c>
    </row>
    <row r="788">
      <c r="B788" s="23" t="inlineStr">
        <is>
          <t>2</t>
        </is>
      </c>
      <c r="C788" s="24" t="n">
        <v>0.1002892160401929</v>
      </c>
      <c r="D788" s="24" t="n">
        <v>0.0880413299783208</v>
      </c>
      <c r="E788" s="24" t="n">
        <v>0.1117012549242836</v>
      </c>
      <c r="G788" s="24" t="n">
        <v>0.1183820222044142</v>
      </c>
      <c r="H788" s="24" t="n">
        <v>0.07074445237447045</v>
      </c>
      <c r="I788" s="24" t="n">
        <v>0.1011872017375244</v>
      </c>
      <c r="J788" s="24" t="n">
        <v>0.1004131543157264</v>
      </c>
      <c r="K788" s="24" t="n">
        <v>0.0930643950286385</v>
      </c>
      <c r="L788" s="24" t="n">
        <v>0.1163931105030386</v>
      </c>
      <c r="N788" s="24" t="n">
        <v>0.1047604526520957</v>
      </c>
      <c r="O788" s="24" t="n">
        <v>0.1286604293859839</v>
      </c>
      <c r="P788" s="24" t="n">
        <v>0.0725729062790795</v>
      </c>
      <c r="Q788" s="24" t="n">
        <v>0.08187068197771495</v>
      </c>
      <c r="R788" s="24" t="n">
        <v>0.1008565565263656</v>
      </c>
      <c r="S788" s="24" t="n">
        <v>0.1115626587313708</v>
      </c>
      <c r="T788" s="24" t="n">
        <v>0.1199822497226827</v>
      </c>
      <c r="U788" s="24" t="n">
        <v>0.09014853066841158</v>
      </c>
      <c r="V788" s="24" t="n">
        <v>0.1182574222958017</v>
      </c>
      <c r="W788" s="24" t="n">
        <v>0.09298832637958855</v>
      </c>
      <c r="Y788" s="24" t="n">
        <v>0.110090120417473</v>
      </c>
      <c r="Z788" s="24" t="n">
        <v>0.07549319586661814</v>
      </c>
      <c r="AA788" s="24" t="n">
        <v>0.1259782254264266</v>
      </c>
      <c r="AB788" s="24" t="n">
        <v>0.09283617999301533</v>
      </c>
      <c r="AD788" s="24" t="n">
        <v>0.08437248966618863</v>
      </c>
      <c r="AE788" s="24" t="n">
        <v>0.1065338174577619</v>
      </c>
      <c r="AF788" s="24" t="n">
        <v>0.07155994456238529</v>
      </c>
      <c r="AG788" s="24" t="n">
        <v>0.1223743878502752</v>
      </c>
      <c r="AH788" s="24" t="n">
        <v>0.1095733733677067</v>
      </c>
      <c r="AI788" s="24" t="n">
        <v>0.2153922188189383</v>
      </c>
      <c r="AJ788" s="24" t="n">
        <v>0.09098280942113758</v>
      </c>
      <c r="AL788" s="24" t="n">
        <v>0.08544424743344103</v>
      </c>
      <c r="AM788" s="24" t="n">
        <v>0.1037166859877166</v>
      </c>
      <c r="AN788" s="24" t="n">
        <v>0.05477431253799146</v>
      </c>
      <c r="AO788" s="24" t="n">
        <v>0.08998129633159067</v>
      </c>
      <c r="AP788" s="24" t="n">
        <v>0.1255266021396148</v>
      </c>
      <c r="AQ788" s="24" t="n">
        <v>0.09359799670588399</v>
      </c>
      <c r="AR788" s="24" t="n">
        <v>0.1077960308370089</v>
      </c>
      <c r="AS788" s="24" t="n">
        <v>0.1174535540373301</v>
      </c>
      <c r="AU788" s="24" t="n">
        <v>0.04721409792227377</v>
      </c>
      <c r="AV788" s="24" t="n">
        <v>0.1145739176046932</v>
      </c>
      <c r="AW788" s="24" t="n">
        <v>0.1122841514614732</v>
      </c>
      <c r="AX788" s="24" t="n">
        <v>0.1188159385020902</v>
      </c>
    </row>
    <row r="789">
      <c r="B789" s="23" t="inlineStr">
        <is>
          <t>3</t>
        </is>
      </c>
      <c r="C789" s="24" t="n">
        <v>0.09033376142130699</v>
      </c>
      <c r="D789" s="24" t="n">
        <v>0.07664759888257798</v>
      </c>
      <c r="E789" s="24" t="n">
        <v>0.1031877554520214</v>
      </c>
      <c r="G789" s="24" t="n">
        <v>0.09602390419502899</v>
      </c>
      <c r="H789" s="24" t="n">
        <v>0.1073296717533778</v>
      </c>
      <c r="I789" s="24" t="n">
        <v>0.07742872189072689</v>
      </c>
      <c r="J789" s="24" t="n">
        <v>0.08999530451278327</v>
      </c>
      <c r="K789" s="24" t="n">
        <v>0.1010469479274112</v>
      </c>
      <c r="L789" s="24" t="n">
        <v>0.07630024314008979</v>
      </c>
      <c r="N789" s="24" t="n">
        <v>0.0746211969960851</v>
      </c>
      <c r="O789" s="24" t="n">
        <v>0.05290257251996177</v>
      </c>
      <c r="P789" s="24" t="n">
        <v>0.1164229272238344</v>
      </c>
      <c r="Q789" s="24" t="n">
        <v>0.08747574288619417</v>
      </c>
      <c r="R789" s="24" t="n">
        <v>0.09291838102126497</v>
      </c>
      <c r="S789" s="24" t="n">
        <v>0.1021444113832275</v>
      </c>
      <c r="T789" s="24" t="n">
        <v>0.08529083826392973</v>
      </c>
      <c r="U789" s="24" t="n">
        <v>0.06662582030112306</v>
      </c>
      <c r="V789" s="24" t="n">
        <v>0.1017690241172519</v>
      </c>
      <c r="W789" s="24" t="n">
        <v>0.09873830051934455</v>
      </c>
      <c r="Y789" s="24" t="n">
        <v>0.07482024219076361</v>
      </c>
      <c r="Z789" s="24" t="n">
        <v>0.1016841990121591</v>
      </c>
      <c r="AA789" s="24" t="n">
        <v>0.09260264180708462</v>
      </c>
      <c r="AB789" s="24" t="n">
        <v>0.09330999323150505</v>
      </c>
      <c r="AD789" s="24" t="n">
        <v>0.1244097950959302</v>
      </c>
      <c r="AE789" s="24" t="n">
        <v>0.07116666675218773</v>
      </c>
      <c r="AF789" s="24" t="n">
        <v>0.05970518232980939</v>
      </c>
      <c r="AG789" s="24" t="n">
        <v>0.08478602383321664</v>
      </c>
      <c r="AH789" s="24" t="n">
        <v>0.1015011781841898</v>
      </c>
      <c r="AI789" s="24" t="n">
        <v>0.1042902259939175</v>
      </c>
      <c r="AJ789" s="24" t="n">
        <v>0.09539351721360663</v>
      </c>
      <c r="AL789" s="24" t="n">
        <v>0.1064011649152271</v>
      </c>
      <c r="AM789" s="24" t="n">
        <v>0.06260777356478675</v>
      </c>
      <c r="AN789" s="24" t="n">
        <v>0.02703129864800374</v>
      </c>
      <c r="AO789" s="24" t="n">
        <v>0.07863792149956919</v>
      </c>
      <c r="AP789" s="24" t="n">
        <v>0.1077934560543769</v>
      </c>
      <c r="AQ789" s="24" t="n">
        <v>0.1007366923985404</v>
      </c>
      <c r="AR789" s="24" t="n">
        <v>0.1477602131372053</v>
      </c>
      <c r="AS789" s="24" t="n">
        <v>0.1030618459012812</v>
      </c>
      <c r="AU789" s="24" t="n">
        <v>0.04726032332864026</v>
      </c>
      <c r="AV789" s="24" t="n">
        <v>0.1168655587144145</v>
      </c>
      <c r="AW789" s="24" t="n">
        <v>0.1006216392309901</v>
      </c>
      <c r="AX789" s="24" t="n">
        <v>0.07985123673661705</v>
      </c>
    </row>
    <row r="790">
      <c r="B790" s="23" t="inlineStr">
        <is>
          <t>Not Selected</t>
        </is>
      </c>
      <c r="C790" s="24" t="n">
        <v>0.5946520331621957</v>
      </c>
      <c r="D790" s="24" t="n">
        <v>0.6348438442594678</v>
      </c>
      <c r="E790" s="24" t="n">
        <v>0.5557941244926708</v>
      </c>
      <c r="G790" s="24" t="n">
        <v>0.6728540339549721</v>
      </c>
      <c r="H790" s="24" t="n">
        <v>0.6731169422976879</v>
      </c>
      <c r="I790" s="24" t="n">
        <v>0.5950114707776003</v>
      </c>
      <c r="J790" s="24" t="n">
        <v>0.5756879480510427</v>
      </c>
      <c r="K790" s="24" t="n">
        <v>0.499337335175087</v>
      </c>
      <c r="L790" s="24" t="n">
        <v>0.558434571687721</v>
      </c>
      <c r="N790" s="24" t="n">
        <v>0.5043567940767562</v>
      </c>
      <c r="O790" s="24" t="n">
        <v>0.6045052992790839</v>
      </c>
      <c r="P790" s="24" t="n">
        <v>0.6084771437387928</v>
      </c>
      <c r="Q790" s="24" t="n">
        <v>0.589138617983737</v>
      </c>
      <c r="R790" s="24" t="n">
        <v>0.5945943254023516</v>
      </c>
      <c r="S790" s="24" t="n">
        <v>0.6009719834542168</v>
      </c>
      <c r="T790" s="24" t="n">
        <v>0.574470241447638</v>
      </c>
      <c r="U790" s="24" t="n">
        <v>0.6645399725989559</v>
      </c>
      <c r="V790" s="24" t="n">
        <v>0.5419992676368038</v>
      </c>
      <c r="W790" s="24" t="n">
        <v>0.6120025372925303</v>
      </c>
      <c r="Y790" s="24" t="n">
        <v>0.6545610112276816</v>
      </c>
      <c r="Z790" s="24" t="n">
        <v>0.6041234204689828</v>
      </c>
      <c r="AA790" s="24" t="n">
        <v>0.5393435860886785</v>
      </c>
      <c r="AB790" s="24" t="n">
        <v>0.568790470251721</v>
      </c>
      <c r="AD790" s="24" t="n">
        <v>0.5786588596129637</v>
      </c>
      <c r="AE790" s="24" t="n">
        <v>0.6425097448881948</v>
      </c>
      <c r="AF790" s="24" t="n">
        <v>0.7364765377772001</v>
      </c>
      <c r="AG790" s="24" t="n">
        <v>0.6271544663046011</v>
      </c>
      <c r="AH790" s="24" t="n">
        <v>0.4831044560791514</v>
      </c>
      <c r="AI790" s="24" t="n">
        <v>0.4409241161649942</v>
      </c>
      <c r="AJ790" s="24" t="n">
        <v>0.5622656310729296</v>
      </c>
      <c r="AL790" s="24" t="n">
        <v>0.6081206815996407</v>
      </c>
      <c r="AM790" s="24" t="n">
        <v>0.7031468070655442</v>
      </c>
      <c r="AN790" s="24" t="n">
        <v>0.7660599894615121</v>
      </c>
      <c r="AO790" s="24" t="n">
        <v>0.6747769013367368</v>
      </c>
      <c r="AP790" s="24" t="n">
        <v>0.473091345774793</v>
      </c>
      <c r="AQ790" s="24" t="n">
        <v>0.5151700839076111</v>
      </c>
      <c r="AR790" s="24" t="n">
        <v>0.4999255673335802</v>
      </c>
      <c r="AS790" s="24" t="n">
        <v>0.4577828896142901</v>
      </c>
      <c r="AU790" s="24" t="n">
        <v>0.8267822479123964</v>
      </c>
      <c r="AV790" s="24" t="n">
        <v>0.4115431266995059</v>
      </c>
      <c r="AW790" s="24" t="n">
        <v>0.5697381370137937</v>
      </c>
      <c r="AX790" s="24" t="n">
        <v>0.6530826613943398</v>
      </c>
    </row>
    <row r="792">
      <c r="B792" s="20" t="inlineStr">
        <is>
          <t>Which of the following do you think the government should prioritise to improve prisons? Please rank your top 3: Increasing the minimum staffing levels in prisons</t>
        </is>
      </c>
    </row>
    <row r="793">
      <c r="B793" s="21" t="inlineStr">
        <is>
          <t>BASE: All Respondents</t>
        </is>
      </c>
    </row>
    <row r="794">
      <c r="B794" s="16" t="inlineStr">
        <is>
          <t>Unweighted</t>
        </is>
      </c>
      <c r="C794" s="22" t="n">
        <v>1999</v>
      </c>
      <c r="D794" s="22" t="n">
        <v>936</v>
      </c>
      <c r="E794" s="22" t="n">
        <v>1056</v>
      </c>
      <c r="G794" s="22" t="n">
        <v>282</v>
      </c>
      <c r="H794" s="22" t="n">
        <v>355</v>
      </c>
      <c r="I794" s="22" t="n">
        <v>333</v>
      </c>
      <c r="J794" s="22" t="n">
        <v>313</v>
      </c>
      <c r="K794" s="22" t="n">
        <v>283</v>
      </c>
      <c r="L794" s="22" t="n">
        <v>433</v>
      </c>
      <c r="N794" s="22" t="n">
        <v>103</v>
      </c>
      <c r="O794" s="22" t="n">
        <v>103</v>
      </c>
      <c r="P794" s="22" t="n">
        <v>259</v>
      </c>
      <c r="Q794" s="22" t="n">
        <v>192</v>
      </c>
      <c r="R794" s="22" t="n">
        <v>162</v>
      </c>
      <c r="S794" s="22" t="n">
        <v>220</v>
      </c>
      <c r="T794" s="22" t="n">
        <v>220</v>
      </c>
      <c r="U794" s="22" t="n">
        <v>302</v>
      </c>
      <c r="V794" s="22" t="n">
        <v>270</v>
      </c>
      <c r="W794" s="22" t="n">
        <v>168</v>
      </c>
      <c r="Y794" s="22" t="n">
        <v>568</v>
      </c>
      <c r="Z794" s="22" t="n">
        <v>481</v>
      </c>
      <c r="AA794" s="22" t="n">
        <v>459</v>
      </c>
      <c r="AB794" s="22" t="n">
        <v>474</v>
      </c>
      <c r="AD794" s="22" t="n">
        <v>355</v>
      </c>
      <c r="AE794" s="22" t="n">
        <v>640</v>
      </c>
      <c r="AF794" s="22" t="n">
        <v>155</v>
      </c>
      <c r="AG794" s="22" t="n">
        <v>118</v>
      </c>
      <c r="AH794" s="22" t="n">
        <v>274</v>
      </c>
      <c r="AI794" s="22" t="n">
        <v>42</v>
      </c>
      <c r="AJ794" s="22" t="n">
        <v>415</v>
      </c>
      <c r="AL794" s="22" t="n">
        <v>299</v>
      </c>
      <c r="AM794" s="22" t="n">
        <v>422</v>
      </c>
      <c r="AN794" s="22" t="n">
        <v>182</v>
      </c>
      <c r="AO794" s="22" t="n">
        <v>220</v>
      </c>
      <c r="AP794" s="22" t="n">
        <v>458</v>
      </c>
      <c r="AQ794" s="22" t="n">
        <v>159</v>
      </c>
      <c r="AR794" s="22" t="n">
        <v>174</v>
      </c>
      <c r="AS794" s="22" t="n">
        <v>85</v>
      </c>
      <c r="AU794" s="22" t="n">
        <v>423</v>
      </c>
      <c r="AV794" s="22" t="n">
        <v>543</v>
      </c>
      <c r="AW794" s="22" t="n">
        <v>701</v>
      </c>
      <c r="AX794" s="22" t="n">
        <v>332</v>
      </c>
    </row>
    <row r="795">
      <c r="B795" s="18" t="inlineStr">
        <is>
          <t>Weighted</t>
        </is>
      </c>
      <c r="C795" s="22" t="n">
        <v>1999</v>
      </c>
      <c r="D795" s="22" t="n">
        <v>987</v>
      </c>
      <c r="E795" s="22" t="n">
        <v>1009</v>
      </c>
      <c r="G795" s="22" t="n">
        <v>277</v>
      </c>
      <c r="H795" s="22" t="n">
        <v>341</v>
      </c>
      <c r="I795" s="22" t="n">
        <v>340</v>
      </c>
      <c r="J795" s="22" t="n">
        <v>341</v>
      </c>
      <c r="K795" s="22" t="n">
        <v>282</v>
      </c>
      <c r="L795" s="22" t="n">
        <v>420</v>
      </c>
      <c r="N795" s="22" t="n">
        <v>114</v>
      </c>
      <c r="O795" s="22" t="n">
        <v>91</v>
      </c>
      <c r="P795" s="22" t="n">
        <v>250</v>
      </c>
      <c r="Q795" s="22" t="n">
        <v>182</v>
      </c>
      <c r="R795" s="22" t="n">
        <v>159</v>
      </c>
      <c r="S795" s="22" t="n">
        <v>205</v>
      </c>
      <c r="T795" s="22" t="n">
        <v>205</v>
      </c>
      <c r="U795" s="22" t="n">
        <v>317</v>
      </c>
      <c r="V795" s="22" t="n">
        <v>295</v>
      </c>
      <c r="W795" s="22" t="n">
        <v>182</v>
      </c>
      <c r="Y795" s="22" t="n">
        <v>540</v>
      </c>
      <c r="Z795" s="22" t="n">
        <v>519</v>
      </c>
      <c r="AA795" s="22" t="n">
        <v>440</v>
      </c>
      <c r="AB795" s="22" t="n">
        <v>500</v>
      </c>
      <c r="AD795" s="22" t="n">
        <v>350</v>
      </c>
      <c r="AE795" s="22" t="n">
        <v>639</v>
      </c>
      <c r="AF795" s="22" t="n">
        <v>159</v>
      </c>
      <c r="AG795" s="22" t="n">
        <v>114</v>
      </c>
      <c r="AH795" s="22" t="n">
        <v>280</v>
      </c>
      <c r="AI795" s="22" t="n">
        <v>42</v>
      </c>
      <c r="AJ795" s="22" t="n">
        <v>416</v>
      </c>
      <c r="AL795" s="22" t="n">
        <v>296</v>
      </c>
      <c r="AM795" s="22" t="n">
        <v>417</v>
      </c>
      <c r="AN795" s="22" t="n">
        <v>184</v>
      </c>
      <c r="AO795" s="22" t="n">
        <v>215</v>
      </c>
      <c r="AP795" s="22" t="n">
        <v>465</v>
      </c>
      <c r="AQ795" s="22" t="n">
        <v>157</v>
      </c>
      <c r="AR795" s="22" t="n">
        <v>175</v>
      </c>
      <c r="AS795" s="22" t="n">
        <v>90</v>
      </c>
      <c r="AU795" s="22" t="n">
        <v>421</v>
      </c>
      <c r="AV795" s="22" t="n">
        <v>546</v>
      </c>
      <c r="AW795" s="22" t="n">
        <v>697</v>
      </c>
      <c r="AX795" s="22" t="n">
        <v>335</v>
      </c>
    </row>
    <row r="796">
      <c r="B796" s="23" t="inlineStr">
        <is>
          <t>1</t>
        </is>
      </c>
      <c r="C796" s="24" t="n">
        <v>0.1141183667413843</v>
      </c>
      <c r="D796" s="24" t="n">
        <v>0.1262944476374972</v>
      </c>
      <c r="E796" s="24" t="n">
        <v>0.1021436760360894</v>
      </c>
      <c r="G796" s="24" t="n">
        <v>0.04669721171214584</v>
      </c>
      <c r="H796" s="24" t="n">
        <v>0.07626705270897205</v>
      </c>
      <c r="I796" s="24" t="n">
        <v>0.09615896904740086</v>
      </c>
      <c r="J796" s="24" t="n">
        <v>0.094355195259806</v>
      </c>
      <c r="K796" s="24" t="n">
        <v>0.1570245925465425</v>
      </c>
      <c r="L796" s="24" t="n">
        <v>0.1910923137848315</v>
      </c>
      <c r="N796" s="24" t="n">
        <v>0.08777411255811907</v>
      </c>
      <c r="O796" s="24" t="n">
        <v>0.1261127373736703</v>
      </c>
      <c r="P796" s="24" t="n">
        <v>0.08393187347923992</v>
      </c>
      <c r="Q796" s="24" t="n">
        <v>0.1085716742736673</v>
      </c>
      <c r="R796" s="24" t="n">
        <v>0.1044763293693275</v>
      </c>
      <c r="S796" s="24" t="n">
        <v>0.1336549084121139</v>
      </c>
      <c r="T796" s="24" t="n">
        <v>0.1565130381063959</v>
      </c>
      <c r="U796" s="24" t="n">
        <v>0.1057632625539492</v>
      </c>
      <c r="V796" s="24" t="n">
        <v>0.1043070444460062</v>
      </c>
      <c r="W796" s="24" t="n">
        <v>0.1409162348142183</v>
      </c>
      <c r="Y796" s="24" t="n">
        <v>0.1279749015221714</v>
      </c>
      <c r="Z796" s="24" t="n">
        <v>0.1123039960805506</v>
      </c>
      <c r="AA796" s="24" t="n">
        <v>0.1247034626062276</v>
      </c>
      <c r="AB796" s="24" t="n">
        <v>0.09172174156301724</v>
      </c>
      <c r="AD796" s="24" t="n">
        <v>0.1792548026355201</v>
      </c>
      <c r="AE796" s="24" t="n">
        <v>0.08232415646294028</v>
      </c>
      <c r="AF796" s="24" t="n">
        <v>0.1724617626432207</v>
      </c>
      <c r="AG796" s="24" t="n">
        <v>0.07164192189633665</v>
      </c>
      <c r="AH796" s="24" t="n">
        <v>0.1122535652471711</v>
      </c>
      <c r="AI796" s="24" t="n">
        <v>0.0680044443331406</v>
      </c>
      <c r="AJ796" s="24" t="n">
        <v>0.1035250346714396</v>
      </c>
      <c r="AL796" s="24" t="n">
        <v>0.175950355691378</v>
      </c>
      <c r="AM796" s="24" t="n">
        <v>0.07123431029770326</v>
      </c>
      <c r="AN796" s="24" t="n">
        <v>0.1451732752478886</v>
      </c>
      <c r="AO796" s="24" t="n">
        <v>0.04286628739180176</v>
      </c>
      <c r="AP796" s="24" t="n">
        <v>0.1232121683894448</v>
      </c>
      <c r="AQ796" s="24" t="n">
        <v>0.08571097529148235</v>
      </c>
      <c r="AR796" s="24" t="n">
        <v>0.1650682809692544</v>
      </c>
      <c r="AS796" s="24" t="n">
        <v>0.1195164300555441</v>
      </c>
      <c r="AU796" s="24" t="n">
        <v>0.1000863305282706</v>
      </c>
      <c r="AV796" s="24" t="n">
        <v>0.1413393484294168</v>
      </c>
      <c r="AW796" s="24" t="n">
        <v>0.1060731302548405</v>
      </c>
      <c r="AX796" s="24" t="n">
        <v>0.1041093876321904</v>
      </c>
    </row>
    <row r="797">
      <c r="B797" s="23" t="inlineStr">
        <is>
          <t>2</t>
        </is>
      </c>
      <c r="C797" s="24" t="n">
        <v>0.1089307562491064</v>
      </c>
      <c r="D797" s="24" t="n">
        <v>0.1089073273036195</v>
      </c>
      <c r="E797" s="24" t="n">
        <v>0.1088080393244627</v>
      </c>
      <c r="G797" s="24" t="n">
        <v>0.0568506597080817</v>
      </c>
      <c r="H797" s="24" t="n">
        <v>0.08509139709531457</v>
      </c>
      <c r="I797" s="24" t="n">
        <v>0.1043888355376841</v>
      </c>
      <c r="J797" s="24" t="n">
        <v>0.1301459277975047</v>
      </c>
      <c r="K797" s="24" t="n">
        <v>0.1112600512440198</v>
      </c>
      <c r="L797" s="24" t="n">
        <v>0.147531026020771</v>
      </c>
      <c r="N797" s="24" t="n">
        <v>0.105864617237137</v>
      </c>
      <c r="O797" s="24" t="n">
        <v>0.07824235277907532</v>
      </c>
      <c r="P797" s="24" t="n">
        <v>0.121815107407505</v>
      </c>
      <c r="Q797" s="24" t="n">
        <v>0.1286525153622779</v>
      </c>
      <c r="R797" s="24" t="n">
        <v>0.08577807956900213</v>
      </c>
      <c r="S797" s="24" t="n">
        <v>0.1033244575922435</v>
      </c>
      <c r="T797" s="24" t="n">
        <v>0.131764502124871</v>
      </c>
      <c r="U797" s="24" t="n">
        <v>0.07638769908784519</v>
      </c>
      <c r="V797" s="24" t="n">
        <v>0.1049003628613358</v>
      </c>
      <c r="W797" s="24" t="n">
        <v>0.1529275967917315</v>
      </c>
      <c r="Y797" s="24" t="n">
        <v>0.1034700436984032</v>
      </c>
      <c r="Z797" s="24" t="n">
        <v>0.1151436046288053</v>
      </c>
      <c r="AA797" s="24" t="n">
        <v>0.1180135538202928</v>
      </c>
      <c r="AB797" s="24" t="n">
        <v>0.1003865273230944</v>
      </c>
      <c r="AD797" s="24" t="n">
        <v>0.134558610594697</v>
      </c>
      <c r="AE797" s="24" t="n">
        <v>0.08021301631034214</v>
      </c>
      <c r="AF797" s="24" t="n">
        <v>0.1213420281040673</v>
      </c>
      <c r="AG797" s="24" t="n">
        <v>0.108939604430332</v>
      </c>
      <c r="AH797" s="24" t="n">
        <v>0.1168890246850868</v>
      </c>
      <c r="AI797" s="24" t="n">
        <v>0.1039307146986421</v>
      </c>
      <c r="AJ797" s="24" t="n">
        <v>0.1219098975232866</v>
      </c>
      <c r="AL797" s="24" t="n">
        <v>0.11727854885395</v>
      </c>
      <c r="AM797" s="24" t="n">
        <v>0.06951047147110417</v>
      </c>
      <c r="AN797" s="24" t="n">
        <v>0.1381184248549304</v>
      </c>
      <c r="AO797" s="24" t="n">
        <v>0.07134754059382295</v>
      </c>
      <c r="AP797" s="24" t="n">
        <v>0.09895754090115122</v>
      </c>
      <c r="AQ797" s="24" t="n">
        <v>0.1344380045100277</v>
      </c>
      <c r="AR797" s="24" t="n">
        <v>0.1759708731116494</v>
      </c>
      <c r="AS797" s="24" t="n">
        <v>0.1704969764556602</v>
      </c>
      <c r="AU797" s="24" t="n">
        <v>0.0906626508208306</v>
      </c>
      <c r="AV797" s="24" t="n">
        <v>0.146340730620472</v>
      </c>
      <c r="AW797" s="24" t="n">
        <v>0.1098412271601607</v>
      </c>
      <c r="AX797" s="24" t="n">
        <v>0.06900216724489527</v>
      </c>
    </row>
    <row r="798">
      <c r="B798" s="23" t="inlineStr">
        <is>
          <t>3</t>
        </is>
      </c>
      <c r="C798" s="24" t="n">
        <v>0.1082729574822882</v>
      </c>
      <c r="D798" s="24" t="n">
        <v>0.1083634832313415</v>
      </c>
      <c r="E798" s="24" t="n">
        <v>0.108509477163496</v>
      </c>
      <c r="G798" s="24" t="n">
        <v>0.09382685200815201</v>
      </c>
      <c r="H798" s="24" t="n">
        <v>0.08269025512894118</v>
      </c>
      <c r="I798" s="24" t="n">
        <v>0.0828412429981264</v>
      </c>
      <c r="J798" s="24" t="n">
        <v>0.09725487928307926</v>
      </c>
      <c r="K798" s="24" t="n">
        <v>0.1348005119042073</v>
      </c>
      <c r="L798" s="24" t="n">
        <v>0.1503030196102823</v>
      </c>
      <c r="N798" s="24" t="n">
        <v>0.1185197892478788</v>
      </c>
      <c r="O798" s="24" t="n">
        <v>0.1136276200091084</v>
      </c>
      <c r="P798" s="24" t="n">
        <v>0.08383087135627829</v>
      </c>
      <c r="Q798" s="24" t="n">
        <v>0.1337175455747069</v>
      </c>
      <c r="R798" s="24" t="n">
        <v>0.1392538695663128</v>
      </c>
      <c r="S798" s="24" t="n">
        <v>0.1290123958742867</v>
      </c>
      <c r="T798" s="24" t="n">
        <v>0.08809875648990242</v>
      </c>
      <c r="U798" s="24" t="n">
        <v>0.09051727672697588</v>
      </c>
      <c r="V798" s="24" t="n">
        <v>0.1026049830899994</v>
      </c>
      <c r="W798" s="24" t="n">
        <v>0.1197823624998657</v>
      </c>
      <c r="Y798" s="24" t="n">
        <v>0.0946201128593033</v>
      </c>
      <c r="Z798" s="24" t="n">
        <v>0.1081458675383443</v>
      </c>
      <c r="AA798" s="24" t="n">
        <v>0.1082902894753101</v>
      </c>
      <c r="AB798" s="24" t="n">
        <v>0.1231346968830662</v>
      </c>
      <c r="AD798" s="24" t="n">
        <v>0.1295806727451204</v>
      </c>
      <c r="AE798" s="24" t="n">
        <v>0.1032664148805486</v>
      </c>
      <c r="AF798" s="24" t="n">
        <v>0.08432544146806449</v>
      </c>
      <c r="AG798" s="24" t="n">
        <v>0.05884463472993395</v>
      </c>
      <c r="AH798" s="24" t="n">
        <v>0.1500568032371865</v>
      </c>
      <c r="AI798" s="24" t="n">
        <v>0.09300532973036886</v>
      </c>
      <c r="AJ798" s="24" t="n">
        <v>0.09419697029175103</v>
      </c>
      <c r="AL798" s="24" t="n">
        <v>0.1178781250298419</v>
      </c>
      <c r="AM798" s="24" t="n">
        <v>0.09718453007156226</v>
      </c>
      <c r="AN798" s="24" t="n">
        <v>0.09933880267450394</v>
      </c>
      <c r="AO798" s="24" t="n">
        <v>0.04396918783907326</v>
      </c>
      <c r="AP798" s="24" t="n">
        <v>0.1382658564472924</v>
      </c>
      <c r="AQ798" s="24" t="n">
        <v>0.09179219957046267</v>
      </c>
      <c r="AR798" s="24" t="n">
        <v>0.1015101325134048</v>
      </c>
      <c r="AS798" s="24" t="n">
        <v>0.1865048248985606</v>
      </c>
      <c r="AU798" s="24" t="n">
        <v>0.08265832287005499</v>
      </c>
      <c r="AV798" s="24" t="n">
        <v>0.1635608005510559</v>
      </c>
      <c r="AW798" s="24" t="n">
        <v>0.09207998300754591</v>
      </c>
      <c r="AX798" s="24" t="n">
        <v>0.08400663353547126</v>
      </c>
    </row>
    <row r="799">
      <c r="B799" s="23" t="inlineStr">
        <is>
          <t>Not Selected</t>
        </is>
      </c>
      <c r="C799" s="24" t="n">
        <v>0.6686779195272212</v>
      </c>
      <c r="D799" s="24" t="n">
        <v>0.656434741827542</v>
      </c>
      <c r="E799" s="24" t="n">
        <v>0.680538807475952</v>
      </c>
      <c r="G799" s="24" t="n">
        <v>0.8026252765716205</v>
      </c>
      <c r="H799" s="24" t="n">
        <v>0.7559512950667724</v>
      </c>
      <c r="I799" s="24" t="n">
        <v>0.7166109524167887</v>
      </c>
      <c r="J799" s="24" t="n">
        <v>0.6782439976596101</v>
      </c>
      <c r="K799" s="24" t="n">
        <v>0.5969148443052302</v>
      </c>
      <c r="L799" s="24" t="n">
        <v>0.5110736405841153</v>
      </c>
      <c r="N799" s="24" t="n">
        <v>0.687841480956865</v>
      </c>
      <c r="O799" s="24" t="n">
        <v>0.682017289838146</v>
      </c>
      <c r="P799" s="24" t="n">
        <v>0.7104221477569768</v>
      </c>
      <c r="Q799" s="24" t="n">
        <v>0.6290582647893479</v>
      </c>
      <c r="R799" s="24" t="n">
        <v>0.6704917214953576</v>
      </c>
      <c r="S799" s="24" t="n">
        <v>0.634008238121356</v>
      </c>
      <c r="T799" s="24" t="n">
        <v>0.6236237032788308</v>
      </c>
      <c r="U799" s="24" t="n">
        <v>0.7273317616312298</v>
      </c>
      <c r="V799" s="24" t="n">
        <v>0.6881876096026588</v>
      </c>
      <c r="W799" s="24" t="n">
        <v>0.5863738058941845</v>
      </c>
      <c r="Y799" s="24" t="n">
        <v>0.673934941920122</v>
      </c>
      <c r="Z799" s="24" t="n">
        <v>0.6644065317522998</v>
      </c>
      <c r="AA799" s="24" t="n">
        <v>0.6489926940981695</v>
      </c>
      <c r="AB799" s="24" t="n">
        <v>0.6847570342308222</v>
      </c>
      <c r="AD799" s="24" t="n">
        <v>0.5566059140246625</v>
      </c>
      <c r="AE799" s="24" t="n">
        <v>0.7341964123461691</v>
      </c>
      <c r="AF799" s="24" t="n">
        <v>0.6218707677846477</v>
      </c>
      <c r="AG799" s="24" t="n">
        <v>0.7605738389433971</v>
      </c>
      <c r="AH799" s="24" t="n">
        <v>0.6208006068305556</v>
      </c>
      <c r="AI799" s="24" t="n">
        <v>0.7350595112378485</v>
      </c>
      <c r="AJ799" s="24" t="n">
        <v>0.6803680975135228</v>
      </c>
      <c r="AL799" s="24" t="n">
        <v>0.5888929704248299</v>
      </c>
      <c r="AM799" s="24" t="n">
        <v>0.7620706881596302</v>
      </c>
      <c r="AN799" s="24" t="n">
        <v>0.6173694972226772</v>
      </c>
      <c r="AO799" s="24" t="n">
        <v>0.841816984175302</v>
      </c>
      <c r="AP799" s="24" t="n">
        <v>0.6395644342621116</v>
      </c>
      <c r="AQ799" s="24" t="n">
        <v>0.6880588206280271</v>
      </c>
      <c r="AR799" s="24" t="n">
        <v>0.5574507134056915</v>
      </c>
      <c r="AS799" s="24" t="n">
        <v>0.523481768590235</v>
      </c>
      <c r="AU799" s="24" t="n">
        <v>0.7265926957808438</v>
      </c>
      <c r="AV799" s="24" t="n">
        <v>0.5487591203990551</v>
      </c>
      <c r="AW799" s="24" t="n">
        <v>0.6920056595774527</v>
      </c>
      <c r="AX799" s="24" t="n">
        <v>0.742881811587443</v>
      </c>
    </row>
    <row r="801">
      <c r="B801" s="20" t="inlineStr">
        <is>
          <t>Which of the following do you think the government should prioritise to improve prisons? Please rank your top 3: Better pay for prison staff</t>
        </is>
      </c>
    </row>
    <row r="802">
      <c r="B802" s="21" t="inlineStr">
        <is>
          <t>BASE: All Respondents</t>
        </is>
      </c>
    </row>
    <row r="803">
      <c r="B803" s="16" t="inlineStr">
        <is>
          <t>Unweighted</t>
        </is>
      </c>
      <c r="C803" s="22" t="n">
        <v>1999</v>
      </c>
      <c r="D803" s="22" t="n">
        <v>936</v>
      </c>
      <c r="E803" s="22" t="n">
        <v>1056</v>
      </c>
      <c r="G803" s="22" t="n">
        <v>282</v>
      </c>
      <c r="H803" s="22" t="n">
        <v>355</v>
      </c>
      <c r="I803" s="22" t="n">
        <v>333</v>
      </c>
      <c r="J803" s="22" t="n">
        <v>313</v>
      </c>
      <c r="K803" s="22" t="n">
        <v>283</v>
      </c>
      <c r="L803" s="22" t="n">
        <v>433</v>
      </c>
      <c r="N803" s="22" t="n">
        <v>103</v>
      </c>
      <c r="O803" s="22" t="n">
        <v>103</v>
      </c>
      <c r="P803" s="22" t="n">
        <v>259</v>
      </c>
      <c r="Q803" s="22" t="n">
        <v>192</v>
      </c>
      <c r="R803" s="22" t="n">
        <v>162</v>
      </c>
      <c r="S803" s="22" t="n">
        <v>220</v>
      </c>
      <c r="T803" s="22" t="n">
        <v>220</v>
      </c>
      <c r="U803" s="22" t="n">
        <v>302</v>
      </c>
      <c r="V803" s="22" t="n">
        <v>270</v>
      </c>
      <c r="W803" s="22" t="n">
        <v>168</v>
      </c>
      <c r="Y803" s="22" t="n">
        <v>568</v>
      </c>
      <c r="Z803" s="22" t="n">
        <v>481</v>
      </c>
      <c r="AA803" s="22" t="n">
        <v>459</v>
      </c>
      <c r="AB803" s="22" t="n">
        <v>474</v>
      </c>
      <c r="AD803" s="22" t="n">
        <v>355</v>
      </c>
      <c r="AE803" s="22" t="n">
        <v>640</v>
      </c>
      <c r="AF803" s="22" t="n">
        <v>155</v>
      </c>
      <c r="AG803" s="22" t="n">
        <v>118</v>
      </c>
      <c r="AH803" s="22" t="n">
        <v>274</v>
      </c>
      <c r="AI803" s="22" t="n">
        <v>42</v>
      </c>
      <c r="AJ803" s="22" t="n">
        <v>415</v>
      </c>
      <c r="AL803" s="22" t="n">
        <v>299</v>
      </c>
      <c r="AM803" s="22" t="n">
        <v>422</v>
      </c>
      <c r="AN803" s="22" t="n">
        <v>182</v>
      </c>
      <c r="AO803" s="22" t="n">
        <v>220</v>
      </c>
      <c r="AP803" s="22" t="n">
        <v>458</v>
      </c>
      <c r="AQ803" s="22" t="n">
        <v>159</v>
      </c>
      <c r="AR803" s="22" t="n">
        <v>174</v>
      </c>
      <c r="AS803" s="22" t="n">
        <v>85</v>
      </c>
      <c r="AU803" s="22" t="n">
        <v>423</v>
      </c>
      <c r="AV803" s="22" t="n">
        <v>543</v>
      </c>
      <c r="AW803" s="22" t="n">
        <v>701</v>
      </c>
      <c r="AX803" s="22" t="n">
        <v>332</v>
      </c>
    </row>
    <row r="804">
      <c r="B804" s="18" t="inlineStr">
        <is>
          <t>Weighted</t>
        </is>
      </c>
      <c r="C804" s="22" t="n">
        <v>1999</v>
      </c>
      <c r="D804" s="22" t="n">
        <v>987</v>
      </c>
      <c r="E804" s="22" t="n">
        <v>1009</v>
      </c>
      <c r="G804" s="22" t="n">
        <v>277</v>
      </c>
      <c r="H804" s="22" t="n">
        <v>341</v>
      </c>
      <c r="I804" s="22" t="n">
        <v>340</v>
      </c>
      <c r="J804" s="22" t="n">
        <v>341</v>
      </c>
      <c r="K804" s="22" t="n">
        <v>282</v>
      </c>
      <c r="L804" s="22" t="n">
        <v>420</v>
      </c>
      <c r="N804" s="22" t="n">
        <v>114</v>
      </c>
      <c r="O804" s="22" t="n">
        <v>91</v>
      </c>
      <c r="P804" s="22" t="n">
        <v>250</v>
      </c>
      <c r="Q804" s="22" t="n">
        <v>182</v>
      </c>
      <c r="R804" s="22" t="n">
        <v>159</v>
      </c>
      <c r="S804" s="22" t="n">
        <v>205</v>
      </c>
      <c r="T804" s="22" t="n">
        <v>205</v>
      </c>
      <c r="U804" s="22" t="n">
        <v>317</v>
      </c>
      <c r="V804" s="22" t="n">
        <v>295</v>
      </c>
      <c r="W804" s="22" t="n">
        <v>182</v>
      </c>
      <c r="Y804" s="22" t="n">
        <v>540</v>
      </c>
      <c r="Z804" s="22" t="n">
        <v>519</v>
      </c>
      <c r="AA804" s="22" t="n">
        <v>440</v>
      </c>
      <c r="AB804" s="22" t="n">
        <v>500</v>
      </c>
      <c r="AD804" s="22" t="n">
        <v>350</v>
      </c>
      <c r="AE804" s="22" t="n">
        <v>639</v>
      </c>
      <c r="AF804" s="22" t="n">
        <v>159</v>
      </c>
      <c r="AG804" s="22" t="n">
        <v>114</v>
      </c>
      <c r="AH804" s="22" t="n">
        <v>280</v>
      </c>
      <c r="AI804" s="22" t="n">
        <v>42</v>
      </c>
      <c r="AJ804" s="22" t="n">
        <v>416</v>
      </c>
      <c r="AL804" s="22" t="n">
        <v>296</v>
      </c>
      <c r="AM804" s="22" t="n">
        <v>417</v>
      </c>
      <c r="AN804" s="22" t="n">
        <v>184</v>
      </c>
      <c r="AO804" s="22" t="n">
        <v>215</v>
      </c>
      <c r="AP804" s="22" t="n">
        <v>465</v>
      </c>
      <c r="AQ804" s="22" t="n">
        <v>157</v>
      </c>
      <c r="AR804" s="22" t="n">
        <v>175</v>
      </c>
      <c r="AS804" s="22" t="n">
        <v>90</v>
      </c>
      <c r="AU804" s="22" t="n">
        <v>421</v>
      </c>
      <c r="AV804" s="22" t="n">
        <v>546</v>
      </c>
      <c r="AW804" s="22" t="n">
        <v>697</v>
      </c>
      <c r="AX804" s="22" t="n">
        <v>335</v>
      </c>
    </row>
    <row r="805">
      <c r="B805" s="23" t="inlineStr">
        <is>
          <t>1</t>
        </is>
      </c>
      <c r="C805" s="24" t="n">
        <v>0.07023388671494088</v>
      </c>
      <c r="D805" s="24" t="n">
        <v>0.081977696469968</v>
      </c>
      <c r="E805" s="24" t="n">
        <v>0.05763514259366286</v>
      </c>
      <c r="G805" s="24" t="n">
        <v>0.08944621347985683</v>
      </c>
      <c r="H805" s="24" t="n">
        <v>0.07054377102758762</v>
      </c>
      <c r="I805" s="24" t="n">
        <v>0.06699178425794207</v>
      </c>
      <c r="J805" s="24" t="n">
        <v>0.0882938080472212</v>
      </c>
      <c r="K805" s="24" t="n">
        <v>0.06638048064586381</v>
      </c>
      <c r="L805" s="24" t="n">
        <v>0.04787143446990622</v>
      </c>
      <c r="N805" s="24" t="n">
        <v>0.07969920624541284</v>
      </c>
      <c r="O805" s="24" t="n">
        <v>0.02041402135588208</v>
      </c>
      <c r="P805" s="24" t="n">
        <v>0.06676718315013226</v>
      </c>
      <c r="Q805" s="24" t="n">
        <v>0.06896528854197502</v>
      </c>
      <c r="R805" s="24" t="n">
        <v>0.06757355043880603</v>
      </c>
      <c r="S805" s="24" t="n">
        <v>0.06028867657246424</v>
      </c>
      <c r="T805" s="24" t="n">
        <v>0.1012553842088855</v>
      </c>
      <c r="U805" s="24" t="n">
        <v>0.07954890813641266</v>
      </c>
      <c r="V805" s="24" t="n">
        <v>0.04572614699482565</v>
      </c>
      <c r="W805" s="24" t="n">
        <v>0.09746228208742853</v>
      </c>
      <c r="Y805" s="24" t="n">
        <v>0.06941390813723335</v>
      </c>
      <c r="Z805" s="24" t="n">
        <v>0.070267415832811</v>
      </c>
      <c r="AA805" s="24" t="n">
        <v>0.05577243280515889</v>
      </c>
      <c r="AB805" s="24" t="n">
        <v>0.08381073979512398</v>
      </c>
      <c r="AD805" s="24" t="n">
        <v>0.07829580237672543</v>
      </c>
      <c r="AE805" s="24" t="n">
        <v>0.06507431199963534</v>
      </c>
      <c r="AF805" s="24" t="n">
        <v>0.07413403542509672</v>
      </c>
      <c r="AG805" s="24" t="n">
        <v>0.04281181404271543</v>
      </c>
      <c r="AH805" s="24" t="n">
        <v>0.05820412201369257</v>
      </c>
      <c r="AI805" s="24" t="n">
        <v>0.121345569663028</v>
      </c>
      <c r="AJ805" s="24" t="n">
        <v>0.08029568050257724</v>
      </c>
      <c r="AL805" s="24" t="n">
        <v>0.08677528289966531</v>
      </c>
      <c r="AM805" s="24" t="n">
        <v>0.06329638539303038</v>
      </c>
      <c r="AN805" s="24" t="n">
        <v>0.05018681736495872</v>
      </c>
      <c r="AO805" s="24" t="n">
        <v>0.07910635576107075</v>
      </c>
      <c r="AP805" s="24" t="n">
        <v>0.05866523911163049</v>
      </c>
      <c r="AQ805" s="24" t="n">
        <v>0.078317898372591</v>
      </c>
      <c r="AR805" s="24" t="n">
        <v>0.08182649463456249</v>
      </c>
      <c r="AS805" s="24" t="n">
        <v>0.09081499124669876</v>
      </c>
      <c r="AU805" s="24" t="n">
        <v>0.04571151929666686</v>
      </c>
      <c r="AV805" s="24" t="n">
        <v>0.0702416384872475</v>
      </c>
      <c r="AW805" s="24" t="n">
        <v>0.07146807198973745</v>
      </c>
      <c r="AX805" s="24" t="n">
        <v>0.09850782919222752</v>
      </c>
    </row>
    <row r="806">
      <c r="B806" s="23" t="inlineStr">
        <is>
          <t>2</t>
        </is>
      </c>
      <c r="C806" s="24" t="n">
        <v>0.08172166976344072</v>
      </c>
      <c r="D806" s="24" t="n">
        <v>0.08390644604378893</v>
      </c>
      <c r="E806" s="24" t="n">
        <v>0.07937763814837509</v>
      </c>
      <c r="G806" s="24" t="n">
        <v>0.0614965825768138</v>
      </c>
      <c r="H806" s="24" t="n">
        <v>0.0862138589171782</v>
      </c>
      <c r="I806" s="24" t="n">
        <v>0.09248608675933861</v>
      </c>
      <c r="J806" s="24" t="n">
        <v>0.08998067161764137</v>
      </c>
      <c r="K806" s="24" t="n">
        <v>0.06485856765898212</v>
      </c>
      <c r="L806" s="24" t="n">
        <v>0.0873100670136811</v>
      </c>
      <c r="N806" s="24" t="n">
        <v>0.09761238084072303</v>
      </c>
      <c r="O806" s="24" t="n">
        <v>0.1015614548772571</v>
      </c>
      <c r="P806" s="24" t="n">
        <v>0.06194532791961144</v>
      </c>
      <c r="Q806" s="24" t="n">
        <v>0.08441767117395109</v>
      </c>
      <c r="R806" s="24" t="n">
        <v>0.07340788662986016</v>
      </c>
      <c r="S806" s="24" t="n">
        <v>0.08372360146962159</v>
      </c>
      <c r="T806" s="24" t="n">
        <v>0.06055521483565397</v>
      </c>
      <c r="U806" s="24" t="n">
        <v>0.1161406752915062</v>
      </c>
      <c r="V806" s="24" t="n">
        <v>0.06677624247944133</v>
      </c>
      <c r="W806" s="24" t="n">
        <v>0.07946938421814471</v>
      </c>
      <c r="Y806" s="24" t="n">
        <v>0.08268872614817795</v>
      </c>
      <c r="Z806" s="24" t="n">
        <v>0.08716711721021404</v>
      </c>
      <c r="AA806" s="24" t="n">
        <v>0.07776153189683643</v>
      </c>
      <c r="AB806" s="24" t="n">
        <v>0.07850979574078555</v>
      </c>
      <c r="AD806" s="24" t="n">
        <v>0.09239794938595453</v>
      </c>
      <c r="AE806" s="24" t="n">
        <v>0.07908763859421367</v>
      </c>
      <c r="AF806" s="24" t="n">
        <v>0.04352327532590733</v>
      </c>
      <c r="AG806" s="24" t="n">
        <v>0.0818931113703983</v>
      </c>
      <c r="AH806" s="24" t="n">
        <v>0.1003523717647564</v>
      </c>
      <c r="AI806" s="24" t="n">
        <v>0.04035524890883273</v>
      </c>
      <c r="AJ806" s="24" t="n">
        <v>0.08301260263872895</v>
      </c>
      <c r="AL806" s="24" t="n">
        <v>0.08571543197310399</v>
      </c>
      <c r="AM806" s="24" t="n">
        <v>0.08642331460622503</v>
      </c>
      <c r="AN806" s="24" t="n">
        <v>0.08395355263965737</v>
      </c>
      <c r="AO806" s="24" t="n">
        <v>0.06254902309658576</v>
      </c>
      <c r="AP806" s="24" t="n">
        <v>0.09352131710844261</v>
      </c>
      <c r="AQ806" s="24" t="n">
        <v>0.07297189076758254</v>
      </c>
      <c r="AR806" s="24" t="n">
        <v>0.04138911038577788</v>
      </c>
      <c r="AS806" s="24" t="n">
        <v>0.1206889383208714</v>
      </c>
      <c r="AU806" s="24" t="n">
        <v>0.04832154512487939</v>
      </c>
      <c r="AV806" s="24" t="n">
        <v>0.09618612810075559</v>
      </c>
      <c r="AW806" s="24" t="n">
        <v>0.09233362692432318</v>
      </c>
      <c r="AX806" s="24" t="n">
        <v>0.07807708963584235</v>
      </c>
    </row>
    <row r="807">
      <c r="B807" s="23" t="inlineStr">
        <is>
          <t>3</t>
        </is>
      </c>
      <c r="C807" s="24" t="n">
        <v>0.07083630550139856</v>
      </c>
      <c r="D807" s="24" t="n">
        <v>0.07896505536027919</v>
      </c>
      <c r="E807" s="24" t="n">
        <v>0.06309729404070244</v>
      </c>
      <c r="G807" s="24" t="n">
        <v>0.0671307779671107</v>
      </c>
      <c r="H807" s="24" t="n">
        <v>0.06166615106330235</v>
      </c>
      <c r="I807" s="24" t="n">
        <v>0.08970046516540454</v>
      </c>
      <c r="J807" s="24" t="n">
        <v>0.06073697969334867</v>
      </c>
      <c r="K807" s="24" t="n">
        <v>0.07726700896707821</v>
      </c>
      <c r="L807" s="24" t="n">
        <v>0.06933837540756814</v>
      </c>
      <c r="N807" s="24" t="n">
        <v>0.01805568723217836</v>
      </c>
      <c r="O807" s="24" t="n">
        <v>0.1529297151507314</v>
      </c>
      <c r="P807" s="24" t="n">
        <v>0.07653977480529001</v>
      </c>
      <c r="Q807" s="24" t="n">
        <v>0.09557311759095873</v>
      </c>
      <c r="R807" s="24" t="n">
        <v>0.0641461989328793</v>
      </c>
      <c r="S807" s="24" t="n">
        <v>0.06675747693028329</v>
      </c>
      <c r="T807" s="24" t="n">
        <v>0.08229878498622348</v>
      </c>
      <c r="U807" s="24" t="n">
        <v>0.04438300607745729</v>
      </c>
      <c r="V807" s="24" t="n">
        <v>0.09214397840568594</v>
      </c>
      <c r="W807" s="24" t="n">
        <v>0.03924862219855791</v>
      </c>
      <c r="Y807" s="24" t="n">
        <v>0.08532342978550293</v>
      </c>
      <c r="Z807" s="24" t="n">
        <v>0.05682863122849574</v>
      </c>
      <c r="AA807" s="24" t="n">
        <v>0.06490280958087731</v>
      </c>
      <c r="AB807" s="24" t="n">
        <v>0.07495165357989764</v>
      </c>
      <c r="AD807" s="24" t="n">
        <v>0.0627722074253782</v>
      </c>
      <c r="AE807" s="24" t="n">
        <v>0.06759587923829222</v>
      </c>
      <c r="AF807" s="24" t="n">
        <v>0.09736881860612183</v>
      </c>
      <c r="AG807" s="24" t="n">
        <v>0.0723918326594342</v>
      </c>
      <c r="AH807" s="24" t="n">
        <v>0.07194028862695626</v>
      </c>
      <c r="AI807" s="24" t="n">
        <v>0.05190491747238413</v>
      </c>
      <c r="AJ807" s="24" t="n">
        <v>0.07323292768781446</v>
      </c>
      <c r="AL807" s="24" t="n">
        <v>0.06310188121224043</v>
      </c>
      <c r="AM807" s="24" t="n">
        <v>0.08820359420346886</v>
      </c>
      <c r="AN807" s="24" t="n">
        <v>0.06258891819477043</v>
      </c>
      <c r="AO807" s="24" t="n">
        <v>0.04965028481745497</v>
      </c>
      <c r="AP807" s="24" t="n">
        <v>0.06854800383921106</v>
      </c>
      <c r="AQ807" s="24" t="n">
        <v>0.09288162921597556</v>
      </c>
      <c r="AR807" s="24" t="n">
        <v>0.08282472488153711</v>
      </c>
      <c r="AS807" s="24" t="n">
        <v>0.03327937938210812</v>
      </c>
      <c r="AU807" s="24" t="n">
        <v>0.0538595259242676</v>
      </c>
      <c r="AV807" s="24" t="n">
        <v>0.08106257212049464</v>
      </c>
      <c r="AW807" s="24" t="n">
        <v>0.05962427662742924</v>
      </c>
      <c r="AX807" s="24" t="n">
        <v>0.09884024050957038</v>
      </c>
    </row>
    <row r="808">
      <c r="B808" s="23" t="inlineStr">
        <is>
          <t>Not Selected</t>
        </is>
      </c>
      <c r="C808" s="24" t="n">
        <v>0.7772081380202198</v>
      </c>
      <c r="D808" s="24" t="n">
        <v>0.7551508021259639</v>
      </c>
      <c r="E808" s="24" t="n">
        <v>0.7998899252172595</v>
      </c>
      <c r="G808" s="24" t="n">
        <v>0.7819264259762188</v>
      </c>
      <c r="H808" s="24" t="n">
        <v>0.7815762189919317</v>
      </c>
      <c r="I808" s="24" t="n">
        <v>0.7508216638173149</v>
      </c>
      <c r="J808" s="24" t="n">
        <v>0.7609885406417888</v>
      </c>
      <c r="K808" s="24" t="n">
        <v>0.7914939427280757</v>
      </c>
      <c r="L808" s="24" t="n">
        <v>0.7954801231088444</v>
      </c>
      <c r="N808" s="24" t="n">
        <v>0.8046327256816856</v>
      </c>
      <c r="O808" s="24" t="n">
        <v>0.7250948086161296</v>
      </c>
      <c r="P808" s="24" t="n">
        <v>0.7947477141249664</v>
      </c>
      <c r="Q808" s="24" t="n">
        <v>0.7510439226931152</v>
      </c>
      <c r="R808" s="24" t="n">
        <v>0.7948723639984546</v>
      </c>
      <c r="S808" s="24" t="n">
        <v>0.789230245027631</v>
      </c>
      <c r="T808" s="24" t="n">
        <v>0.7558906159692372</v>
      </c>
      <c r="U808" s="24" t="n">
        <v>0.7599274104946238</v>
      </c>
      <c r="V808" s="24" t="n">
        <v>0.7953536321200472</v>
      </c>
      <c r="W808" s="24" t="n">
        <v>0.7838197114958688</v>
      </c>
      <c r="Y808" s="24" t="n">
        <v>0.7625739359290857</v>
      </c>
      <c r="Z808" s="24" t="n">
        <v>0.7857368357284792</v>
      </c>
      <c r="AA808" s="24" t="n">
        <v>0.8015632257171273</v>
      </c>
      <c r="AB808" s="24" t="n">
        <v>0.7627278108841928</v>
      </c>
      <c r="AD808" s="24" t="n">
        <v>0.7665340408119418</v>
      </c>
      <c r="AE808" s="24" t="n">
        <v>0.7882421701678588</v>
      </c>
      <c r="AF808" s="24" t="n">
        <v>0.784973870642874</v>
      </c>
      <c r="AG808" s="24" t="n">
        <v>0.802903241927452</v>
      </c>
      <c r="AH808" s="24" t="n">
        <v>0.7695032175945947</v>
      </c>
      <c r="AI808" s="24" t="n">
        <v>0.7863942639557554</v>
      </c>
      <c r="AJ808" s="24" t="n">
        <v>0.7634587891708794</v>
      </c>
      <c r="AL808" s="24" t="n">
        <v>0.7644074039149901</v>
      </c>
      <c r="AM808" s="24" t="n">
        <v>0.7620767057972757</v>
      </c>
      <c r="AN808" s="24" t="n">
        <v>0.8032707118006136</v>
      </c>
      <c r="AO808" s="24" t="n">
        <v>0.8086943363248887</v>
      </c>
      <c r="AP808" s="24" t="n">
        <v>0.7792654399407158</v>
      </c>
      <c r="AQ808" s="24" t="n">
        <v>0.7558285816438508</v>
      </c>
      <c r="AR808" s="24" t="n">
        <v>0.7939596700981225</v>
      </c>
      <c r="AS808" s="24" t="n">
        <v>0.7552166910503216</v>
      </c>
      <c r="AU808" s="24" t="n">
        <v>0.8521074096541862</v>
      </c>
      <c r="AV808" s="24" t="n">
        <v>0.752509661291502</v>
      </c>
      <c r="AW808" s="24" t="n">
        <v>0.7765740244585102</v>
      </c>
      <c r="AX808" s="24" t="n">
        <v>0.7245748406623598</v>
      </c>
    </row>
    <row r="810">
      <c r="B810" s="20" t="inlineStr">
        <is>
          <t>Which of the following do you think the government should prioritise to improve prisons? Please rank your top 3: Improving/increasing training for prison staff to include greater focus on rehabilitation</t>
        </is>
      </c>
    </row>
    <row r="811">
      <c r="B811" s="21" t="inlineStr">
        <is>
          <t>BASE: All Respondents</t>
        </is>
      </c>
    </row>
    <row r="812">
      <c r="B812" s="16" t="inlineStr">
        <is>
          <t>Unweighted</t>
        </is>
      </c>
      <c r="C812" s="22" t="n">
        <v>1999</v>
      </c>
      <c r="D812" s="22" t="n">
        <v>936</v>
      </c>
      <c r="E812" s="22" t="n">
        <v>1056</v>
      </c>
      <c r="G812" s="22" t="n">
        <v>282</v>
      </c>
      <c r="H812" s="22" t="n">
        <v>355</v>
      </c>
      <c r="I812" s="22" t="n">
        <v>333</v>
      </c>
      <c r="J812" s="22" t="n">
        <v>313</v>
      </c>
      <c r="K812" s="22" t="n">
        <v>283</v>
      </c>
      <c r="L812" s="22" t="n">
        <v>433</v>
      </c>
      <c r="N812" s="22" t="n">
        <v>103</v>
      </c>
      <c r="O812" s="22" t="n">
        <v>103</v>
      </c>
      <c r="P812" s="22" t="n">
        <v>259</v>
      </c>
      <c r="Q812" s="22" t="n">
        <v>192</v>
      </c>
      <c r="R812" s="22" t="n">
        <v>162</v>
      </c>
      <c r="S812" s="22" t="n">
        <v>220</v>
      </c>
      <c r="T812" s="22" t="n">
        <v>220</v>
      </c>
      <c r="U812" s="22" t="n">
        <v>302</v>
      </c>
      <c r="V812" s="22" t="n">
        <v>270</v>
      </c>
      <c r="W812" s="22" t="n">
        <v>168</v>
      </c>
      <c r="Y812" s="22" t="n">
        <v>568</v>
      </c>
      <c r="Z812" s="22" t="n">
        <v>481</v>
      </c>
      <c r="AA812" s="22" t="n">
        <v>459</v>
      </c>
      <c r="AB812" s="22" t="n">
        <v>474</v>
      </c>
      <c r="AD812" s="22" t="n">
        <v>355</v>
      </c>
      <c r="AE812" s="22" t="n">
        <v>640</v>
      </c>
      <c r="AF812" s="22" t="n">
        <v>155</v>
      </c>
      <c r="AG812" s="22" t="n">
        <v>118</v>
      </c>
      <c r="AH812" s="22" t="n">
        <v>274</v>
      </c>
      <c r="AI812" s="22" t="n">
        <v>42</v>
      </c>
      <c r="AJ812" s="22" t="n">
        <v>415</v>
      </c>
      <c r="AL812" s="22" t="n">
        <v>299</v>
      </c>
      <c r="AM812" s="22" t="n">
        <v>422</v>
      </c>
      <c r="AN812" s="22" t="n">
        <v>182</v>
      </c>
      <c r="AO812" s="22" t="n">
        <v>220</v>
      </c>
      <c r="AP812" s="22" t="n">
        <v>458</v>
      </c>
      <c r="AQ812" s="22" t="n">
        <v>159</v>
      </c>
      <c r="AR812" s="22" t="n">
        <v>174</v>
      </c>
      <c r="AS812" s="22" t="n">
        <v>85</v>
      </c>
      <c r="AU812" s="22" t="n">
        <v>423</v>
      </c>
      <c r="AV812" s="22" t="n">
        <v>543</v>
      </c>
      <c r="AW812" s="22" t="n">
        <v>701</v>
      </c>
      <c r="AX812" s="22" t="n">
        <v>332</v>
      </c>
    </row>
    <row r="813">
      <c r="B813" s="18" t="inlineStr">
        <is>
          <t>Weighted</t>
        </is>
      </c>
      <c r="C813" s="22" t="n">
        <v>1999</v>
      </c>
      <c r="D813" s="22" t="n">
        <v>987</v>
      </c>
      <c r="E813" s="22" t="n">
        <v>1009</v>
      </c>
      <c r="G813" s="22" t="n">
        <v>277</v>
      </c>
      <c r="H813" s="22" t="n">
        <v>341</v>
      </c>
      <c r="I813" s="22" t="n">
        <v>340</v>
      </c>
      <c r="J813" s="22" t="n">
        <v>341</v>
      </c>
      <c r="K813" s="22" t="n">
        <v>282</v>
      </c>
      <c r="L813" s="22" t="n">
        <v>420</v>
      </c>
      <c r="N813" s="22" t="n">
        <v>114</v>
      </c>
      <c r="O813" s="22" t="n">
        <v>91</v>
      </c>
      <c r="P813" s="22" t="n">
        <v>250</v>
      </c>
      <c r="Q813" s="22" t="n">
        <v>182</v>
      </c>
      <c r="R813" s="22" t="n">
        <v>159</v>
      </c>
      <c r="S813" s="22" t="n">
        <v>205</v>
      </c>
      <c r="T813" s="22" t="n">
        <v>205</v>
      </c>
      <c r="U813" s="22" t="n">
        <v>317</v>
      </c>
      <c r="V813" s="22" t="n">
        <v>295</v>
      </c>
      <c r="W813" s="22" t="n">
        <v>182</v>
      </c>
      <c r="Y813" s="22" t="n">
        <v>540</v>
      </c>
      <c r="Z813" s="22" t="n">
        <v>519</v>
      </c>
      <c r="AA813" s="22" t="n">
        <v>440</v>
      </c>
      <c r="AB813" s="22" t="n">
        <v>500</v>
      </c>
      <c r="AD813" s="22" t="n">
        <v>350</v>
      </c>
      <c r="AE813" s="22" t="n">
        <v>639</v>
      </c>
      <c r="AF813" s="22" t="n">
        <v>159</v>
      </c>
      <c r="AG813" s="22" t="n">
        <v>114</v>
      </c>
      <c r="AH813" s="22" t="n">
        <v>280</v>
      </c>
      <c r="AI813" s="22" t="n">
        <v>42</v>
      </c>
      <c r="AJ813" s="22" t="n">
        <v>416</v>
      </c>
      <c r="AL813" s="22" t="n">
        <v>296</v>
      </c>
      <c r="AM813" s="22" t="n">
        <v>417</v>
      </c>
      <c r="AN813" s="22" t="n">
        <v>184</v>
      </c>
      <c r="AO813" s="22" t="n">
        <v>215</v>
      </c>
      <c r="AP813" s="22" t="n">
        <v>465</v>
      </c>
      <c r="AQ813" s="22" t="n">
        <v>157</v>
      </c>
      <c r="AR813" s="22" t="n">
        <v>175</v>
      </c>
      <c r="AS813" s="22" t="n">
        <v>90</v>
      </c>
      <c r="AU813" s="22" t="n">
        <v>421</v>
      </c>
      <c r="AV813" s="22" t="n">
        <v>546</v>
      </c>
      <c r="AW813" s="22" t="n">
        <v>697</v>
      </c>
      <c r="AX813" s="22" t="n">
        <v>335</v>
      </c>
    </row>
    <row r="814">
      <c r="B814" s="23" t="inlineStr">
        <is>
          <t>1</t>
        </is>
      </c>
      <c r="C814" s="24" t="n">
        <v>0.1140690781631828</v>
      </c>
      <c r="D814" s="24" t="n">
        <v>0.1155970302326775</v>
      </c>
      <c r="E814" s="24" t="n">
        <v>0.1124968348229986</v>
      </c>
      <c r="G814" s="24" t="n">
        <v>0.1338119660744197</v>
      </c>
      <c r="H814" s="24" t="n">
        <v>0.1507591450693873</v>
      </c>
      <c r="I814" s="24" t="n">
        <v>0.1243725175777297</v>
      </c>
      <c r="J814" s="24" t="n">
        <v>0.1007699923535151</v>
      </c>
      <c r="K814" s="24" t="n">
        <v>0.09213385356770291</v>
      </c>
      <c r="L814" s="24" t="n">
        <v>0.08841978030085737</v>
      </c>
      <c r="N814" s="24" t="n">
        <v>0.1106922459827503</v>
      </c>
      <c r="O814" s="24" t="n">
        <v>0.1921685409340857</v>
      </c>
      <c r="P814" s="24" t="n">
        <v>0.1517161069023371</v>
      </c>
      <c r="Q814" s="24" t="n">
        <v>0.1060857745154758</v>
      </c>
      <c r="R814" s="24" t="n">
        <v>0.1086829446717826</v>
      </c>
      <c r="S814" s="24" t="n">
        <v>0.07279802937898301</v>
      </c>
      <c r="T814" s="24" t="n">
        <v>0.09978106396686051</v>
      </c>
      <c r="U814" s="24" t="n">
        <v>0.1279984666810237</v>
      </c>
      <c r="V814" s="24" t="n">
        <v>0.1214605462843785</v>
      </c>
      <c r="W814" s="24" t="n">
        <v>0.06426483869751376</v>
      </c>
      <c r="Y814" s="24" t="n">
        <v>0.1231824719974916</v>
      </c>
      <c r="Z814" s="24" t="n">
        <v>0.1316600750214978</v>
      </c>
      <c r="AA814" s="24" t="n">
        <v>0.09928950612539729</v>
      </c>
      <c r="AB814" s="24" t="n">
        <v>0.09897318147644943</v>
      </c>
      <c r="AD814" s="24" t="n">
        <v>0.08523842436647565</v>
      </c>
      <c r="AE814" s="24" t="n">
        <v>0.1378067085319907</v>
      </c>
      <c r="AF814" s="24" t="n">
        <v>0.1098901185997011</v>
      </c>
      <c r="AG814" s="24" t="n">
        <v>0.1209861180809273</v>
      </c>
      <c r="AH814" s="24" t="n">
        <v>0.1182880473587853</v>
      </c>
      <c r="AI814" s="24" t="n">
        <v>0.09451141409055515</v>
      </c>
      <c r="AJ814" s="24" t="n">
        <v>0.1007049989482294</v>
      </c>
      <c r="AL814" s="24" t="n">
        <v>0.0918899801957765</v>
      </c>
      <c r="AM814" s="24" t="n">
        <v>0.1424918824278323</v>
      </c>
      <c r="AN814" s="24" t="n">
        <v>0.1068905484648597</v>
      </c>
      <c r="AO814" s="24" t="n">
        <v>0.1554763665288981</v>
      </c>
      <c r="AP814" s="24" t="n">
        <v>0.09092621463731329</v>
      </c>
      <c r="AQ814" s="24" t="n">
        <v>0.100390249825381</v>
      </c>
      <c r="AR814" s="24" t="n">
        <v>0.1047288263794292</v>
      </c>
      <c r="AS814" s="24" t="n">
        <v>0.1327407105749795</v>
      </c>
      <c r="AU814" s="24" t="n">
        <v>0.1655038114988376</v>
      </c>
      <c r="AV814" s="24" t="n">
        <v>0.07717823910354971</v>
      </c>
      <c r="AW814" s="24" t="n">
        <v>0.1173932005895662</v>
      </c>
      <c r="AX814" s="24" t="n">
        <v>0.1026116781643729</v>
      </c>
    </row>
    <row r="815">
      <c r="B815" s="23" t="inlineStr">
        <is>
          <t>2</t>
        </is>
      </c>
      <c r="C815" s="24" t="n">
        <v>0.1146690799679317</v>
      </c>
      <c r="D815" s="24" t="n">
        <v>0.1250916730728463</v>
      </c>
      <c r="E815" s="24" t="n">
        <v>0.1048177918719314</v>
      </c>
      <c r="G815" s="24" t="n">
        <v>0.1266092857494865</v>
      </c>
      <c r="H815" s="24" t="n">
        <v>0.1562477712777613</v>
      </c>
      <c r="I815" s="24" t="n">
        <v>0.09415282317041786</v>
      </c>
      <c r="J815" s="24" t="n">
        <v>0.122903707429056</v>
      </c>
      <c r="K815" s="24" t="n">
        <v>0.09447601663429614</v>
      </c>
      <c r="L815" s="24" t="n">
        <v>0.09649450011599572</v>
      </c>
      <c r="N815" s="24" t="n">
        <v>0.07094536186497971</v>
      </c>
      <c r="O815" s="24" t="n">
        <v>0.09798888724214436</v>
      </c>
      <c r="P815" s="24" t="n">
        <v>0.1208921590031277</v>
      </c>
      <c r="Q815" s="24" t="n">
        <v>0.143270318726272</v>
      </c>
      <c r="R815" s="24" t="n">
        <v>0.08693151273143779</v>
      </c>
      <c r="S815" s="24" t="n">
        <v>0.1651686794366394</v>
      </c>
      <c r="T815" s="24" t="n">
        <v>0.1190026091217937</v>
      </c>
      <c r="U815" s="24" t="n">
        <v>0.1138644143635054</v>
      </c>
      <c r="V815" s="24" t="n">
        <v>0.1045591460908588</v>
      </c>
      <c r="W815" s="24" t="n">
        <v>0.09359339361140503</v>
      </c>
      <c r="Y815" s="24" t="n">
        <v>0.1201509139057509</v>
      </c>
      <c r="Z815" s="24" t="n">
        <v>0.1071131772764059</v>
      </c>
      <c r="AA815" s="24" t="n">
        <v>0.1367755552164612</v>
      </c>
      <c r="AB815" s="24" t="n">
        <v>0.09713802809018456</v>
      </c>
      <c r="AD815" s="24" t="n">
        <v>0.1290716150185815</v>
      </c>
      <c r="AE815" s="24" t="n">
        <v>0.1134023702622163</v>
      </c>
      <c r="AF815" s="24" t="n">
        <v>0.185162535938907</v>
      </c>
      <c r="AG815" s="24" t="n">
        <v>0.1062392221991505</v>
      </c>
      <c r="AH815" s="24" t="n">
        <v>0.06894554711341337</v>
      </c>
      <c r="AI815" s="24" t="n">
        <v>0.1325629061351015</v>
      </c>
      <c r="AJ815" s="24" t="n">
        <v>0.1088401323007743</v>
      </c>
      <c r="AL815" s="24" t="n">
        <v>0.1242851060783928</v>
      </c>
      <c r="AM815" s="24" t="n">
        <v>0.1139857858071989</v>
      </c>
      <c r="AN815" s="24" t="n">
        <v>0.1739349654464745</v>
      </c>
      <c r="AO815" s="24" t="n">
        <v>0.1381479006899695</v>
      </c>
      <c r="AP815" s="24" t="n">
        <v>0.08969485179435124</v>
      </c>
      <c r="AQ815" s="24" t="n">
        <v>0.1380930401364084</v>
      </c>
      <c r="AR815" s="24" t="n">
        <v>0.09620645036697134</v>
      </c>
      <c r="AS815" s="24" t="n">
        <v>0.03339065943749875</v>
      </c>
      <c r="AU815" s="24" t="n">
        <v>0.1500079099604299</v>
      </c>
      <c r="AV815" s="24" t="n">
        <v>0.09983858326671885</v>
      </c>
      <c r="AW815" s="24" t="n">
        <v>0.1099547366825362</v>
      </c>
      <c r="AX815" s="24" t="n">
        <v>0.1042028989996803</v>
      </c>
    </row>
    <row r="816">
      <c r="B816" s="23" t="inlineStr">
        <is>
          <t>3</t>
        </is>
      </c>
      <c r="C816" s="24" t="n">
        <v>0.1285628143199661</v>
      </c>
      <c r="D816" s="24" t="n">
        <v>0.1239858675219551</v>
      </c>
      <c r="E816" s="24" t="n">
        <v>0.1329759410719496</v>
      </c>
      <c r="G816" s="24" t="n">
        <v>0.1243706593747122</v>
      </c>
      <c r="H816" s="24" t="n">
        <v>0.1239866175914051</v>
      </c>
      <c r="I816" s="24" t="n">
        <v>0.117610646922453</v>
      </c>
      <c r="J816" s="24" t="n">
        <v>0.1325643211855008</v>
      </c>
      <c r="K816" s="24" t="n">
        <v>0.1388120944748771</v>
      </c>
      <c r="L816" s="24" t="n">
        <v>0.133781916904</v>
      </c>
      <c r="N816" s="24" t="n">
        <v>0.1405786967397254</v>
      </c>
      <c r="O816" s="24" t="n">
        <v>0.1418344669696582</v>
      </c>
      <c r="P816" s="24" t="n">
        <v>0.1229796397621671</v>
      </c>
      <c r="Q816" s="24" t="n">
        <v>0.1224409117047847</v>
      </c>
      <c r="R816" s="24" t="n">
        <v>0.1278102834153445</v>
      </c>
      <c r="S816" s="24" t="n">
        <v>0.1046706052599072</v>
      </c>
      <c r="T816" s="24" t="n">
        <v>0.12714811879706</v>
      </c>
      <c r="U816" s="24" t="n">
        <v>0.1480234292880333</v>
      </c>
      <c r="V816" s="24" t="n">
        <v>0.1269148375405348</v>
      </c>
      <c r="W816" s="24" t="n">
        <v>0.1260880858128563</v>
      </c>
      <c r="Y816" s="24" t="n">
        <v>0.1327265658565318</v>
      </c>
      <c r="Z816" s="24" t="n">
        <v>0.1410681046565622</v>
      </c>
      <c r="AA816" s="24" t="n">
        <v>0.1246544707770341</v>
      </c>
      <c r="AB816" s="24" t="n">
        <v>0.1145248136088685</v>
      </c>
      <c r="AD816" s="24" t="n">
        <v>0.1219466910314123</v>
      </c>
      <c r="AE816" s="24" t="n">
        <v>0.1442727274943452</v>
      </c>
      <c r="AF816" s="24" t="n">
        <v>0.1366331482715532</v>
      </c>
      <c r="AG816" s="24" t="n">
        <v>0.1430158443457729</v>
      </c>
      <c r="AH816" s="24" t="n">
        <v>0.09632622451317155</v>
      </c>
      <c r="AI816" s="24" t="n">
        <v>0.1295519948659991</v>
      </c>
      <c r="AJ816" s="24" t="n">
        <v>0.1245327193823151</v>
      </c>
      <c r="AL816" s="24" t="n">
        <v>0.124810094890522</v>
      </c>
      <c r="AM816" s="24" t="n">
        <v>0.1450828097234943</v>
      </c>
      <c r="AN816" s="24" t="n">
        <v>0.1911038867398762</v>
      </c>
      <c r="AO816" s="24" t="n">
        <v>0.1272497119406239</v>
      </c>
      <c r="AP816" s="24" t="n">
        <v>0.1094003769611245</v>
      </c>
      <c r="AQ816" s="24" t="n">
        <v>0.1435740594215767</v>
      </c>
      <c r="AR816" s="24" t="n">
        <v>0.1124934993902389</v>
      </c>
      <c r="AS816" s="24" t="n">
        <v>0.04399188100011428</v>
      </c>
      <c r="AU816" s="24" t="n">
        <v>0.165730532326089</v>
      </c>
      <c r="AV816" s="24" t="n">
        <v>0.1130031580078273</v>
      </c>
      <c r="AW816" s="24" t="n">
        <v>0.1252999436101941</v>
      </c>
      <c r="AX816" s="24" t="n">
        <v>0.1139654322765819</v>
      </c>
    </row>
    <row r="817">
      <c r="B817" s="23" t="inlineStr">
        <is>
          <t>Not Selected</t>
        </is>
      </c>
      <c r="C817" s="24" t="n">
        <v>0.6426990275489194</v>
      </c>
      <c r="D817" s="24" t="n">
        <v>0.6353254291725211</v>
      </c>
      <c r="E817" s="24" t="n">
        <v>0.6497094322331204</v>
      </c>
      <c r="G817" s="24" t="n">
        <v>0.6152080888013817</v>
      </c>
      <c r="H817" s="24" t="n">
        <v>0.5690064660614462</v>
      </c>
      <c r="I817" s="24" t="n">
        <v>0.6638640123293995</v>
      </c>
      <c r="J817" s="24" t="n">
        <v>0.6437619790319282</v>
      </c>
      <c r="K817" s="24" t="n">
        <v>0.6745780353231237</v>
      </c>
      <c r="L817" s="24" t="n">
        <v>0.6813038026791468</v>
      </c>
      <c r="N817" s="24" t="n">
        <v>0.6777836954125446</v>
      </c>
      <c r="O817" s="24" t="n">
        <v>0.5680081048541119</v>
      </c>
      <c r="P817" s="24" t="n">
        <v>0.6044120943323681</v>
      </c>
      <c r="Q817" s="24" t="n">
        <v>0.6282029950534675</v>
      </c>
      <c r="R817" s="24" t="n">
        <v>0.6765752591814352</v>
      </c>
      <c r="S817" s="24" t="n">
        <v>0.6573626859244702</v>
      </c>
      <c r="T817" s="24" t="n">
        <v>0.6540682081142857</v>
      </c>
      <c r="U817" s="24" t="n">
        <v>0.6101136896674375</v>
      </c>
      <c r="V817" s="24" t="n">
        <v>0.647065470084228</v>
      </c>
      <c r="W817" s="24" t="n">
        <v>0.7160536818782249</v>
      </c>
      <c r="Y817" s="24" t="n">
        <v>0.6239400482402256</v>
      </c>
      <c r="Z817" s="24" t="n">
        <v>0.620158643045534</v>
      </c>
      <c r="AA817" s="24" t="n">
        <v>0.6392804678811074</v>
      </c>
      <c r="AB817" s="24" t="n">
        <v>0.6893639768244976</v>
      </c>
      <c r="AD817" s="24" t="n">
        <v>0.6637432695835306</v>
      </c>
      <c r="AE817" s="24" t="n">
        <v>0.6045181937114478</v>
      </c>
      <c r="AF817" s="24" t="n">
        <v>0.5683141971898388</v>
      </c>
      <c r="AG817" s="24" t="n">
        <v>0.6297588153741492</v>
      </c>
      <c r="AH817" s="24" t="n">
        <v>0.7164401810146297</v>
      </c>
      <c r="AI817" s="24" t="n">
        <v>0.6433736849083445</v>
      </c>
      <c r="AJ817" s="24" t="n">
        <v>0.6659221493686813</v>
      </c>
      <c r="AL817" s="24" t="n">
        <v>0.6590148188353085</v>
      </c>
      <c r="AM817" s="24" t="n">
        <v>0.5984395220414744</v>
      </c>
      <c r="AN817" s="24" t="n">
        <v>0.5280705993487897</v>
      </c>
      <c r="AO817" s="24" t="n">
        <v>0.5791260208405086</v>
      </c>
      <c r="AP817" s="24" t="n">
        <v>0.7099785566072111</v>
      </c>
      <c r="AQ817" s="24" t="n">
        <v>0.6179426506166337</v>
      </c>
      <c r="AR817" s="24" t="n">
        <v>0.6865712238633607</v>
      </c>
      <c r="AS817" s="24" t="n">
        <v>0.7898767489874073</v>
      </c>
      <c r="AU817" s="24" t="n">
        <v>0.5187577462146437</v>
      </c>
      <c r="AV817" s="24" t="n">
        <v>0.7099800196219039</v>
      </c>
      <c r="AW817" s="24" t="n">
        <v>0.6473521191177035</v>
      </c>
      <c r="AX817" s="24" t="n">
        <v>0.679219990559365</v>
      </c>
    </row>
    <row r="819">
      <c r="B819" s="20" t="inlineStr">
        <is>
          <t>Which of the following do you think the government should prioritise to improve prisons? Please rank your top 3: Combating ideological extremism</t>
        </is>
      </c>
    </row>
    <row r="820">
      <c r="B820" s="21" t="inlineStr">
        <is>
          <t>BASE: All Respondents</t>
        </is>
      </c>
    </row>
    <row r="821">
      <c r="B821" s="16" t="inlineStr">
        <is>
          <t>Unweighted</t>
        </is>
      </c>
      <c r="C821" s="22" t="n">
        <v>1999</v>
      </c>
      <c r="D821" s="22" t="n">
        <v>936</v>
      </c>
      <c r="E821" s="22" t="n">
        <v>1056</v>
      </c>
      <c r="G821" s="22" t="n">
        <v>282</v>
      </c>
      <c r="H821" s="22" t="n">
        <v>355</v>
      </c>
      <c r="I821" s="22" t="n">
        <v>333</v>
      </c>
      <c r="J821" s="22" t="n">
        <v>313</v>
      </c>
      <c r="K821" s="22" t="n">
        <v>283</v>
      </c>
      <c r="L821" s="22" t="n">
        <v>433</v>
      </c>
      <c r="N821" s="22" t="n">
        <v>103</v>
      </c>
      <c r="O821" s="22" t="n">
        <v>103</v>
      </c>
      <c r="P821" s="22" t="n">
        <v>259</v>
      </c>
      <c r="Q821" s="22" t="n">
        <v>192</v>
      </c>
      <c r="R821" s="22" t="n">
        <v>162</v>
      </c>
      <c r="S821" s="22" t="n">
        <v>220</v>
      </c>
      <c r="T821" s="22" t="n">
        <v>220</v>
      </c>
      <c r="U821" s="22" t="n">
        <v>302</v>
      </c>
      <c r="V821" s="22" t="n">
        <v>270</v>
      </c>
      <c r="W821" s="22" t="n">
        <v>168</v>
      </c>
      <c r="Y821" s="22" t="n">
        <v>568</v>
      </c>
      <c r="Z821" s="22" t="n">
        <v>481</v>
      </c>
      <c r="AA821" s="22" t="n">
        <v>459</v>
      </c>
      <c r="AB821" s="22" t="n">
        <v>474</v>
      </c>
      <c r="AD821" s="22" t="n">
        <v>355</v>
      </c>
      <c r="AE821" s="22" t="n">
        <v>640</v>
      </c>
      <c r="AF821" s="22" t="n">
        <v>155</v>
      </c>
      <c r="AG821" s="22" t="n">
        <v>118</v>
      </c>
      <c r="AH821" s="22" t="n">
        <v>274</v>
      </c>
      <c r="AI821" s="22" t="n">
        <v>42</v>
      </c>
      <c r="AJ821" s="22" t="n">
        <v>415</v>
      </c>
      <c r="AL821" s="22" t="n">
        <v>299</v>
      </c>
      <c r="AM821" s="22" t="n">
        <v>422</v>
      </c>
      <c r="AN821" s="22" t="n">
        <v>182</v>
      </c>
      <c r="AO821" s="22" t="n">
        <v>220</v>
      </c>
      <c r="AP821" s="22" t="n">
        <v>458</v>
      </c>
      <c r="AQ821" s="22" t="n">
        <v>159</v>
      </c>
      <c r="AR821" s="22" t="n">
        <v>174</v>
      </c>
      <c r="AS821" s="22" t="n">
        <v>85</v>
      </c>
      <c r="AU821" s="22" t="n">
        <v>423</v>
      </c>
      <c r="AV821" s="22" t="n">
        <v>543</v>
      </c>
      <c r="AW821" s="22" t="n">
        <v>701</v>
      </c>
      <c r="AX821" s="22" t="n">
        <v>332</v>
      </c>
    </row>
    <row r="822">
      <c r="B822" s="18" t="inlineStr">
        <is>
          <t>Weighted</t>
        </is>
      </c>
      <c r="C822" s="22" t="n">
        <v>1999</v>
      </c>
      <c r="D822" s="22" t="n">
        <v>987</v>
      </c>
      <c r="E822" s="22" t="n">
        <v>1009</v>
      </c>
      <c r="G822" s="22" t="n">
        <v>277</v>
      </c>
      <c r="H822" s="22" t="n">
        <v>341</v>
      </c>
      <c r="I822" s="22" t="n">
        <v>340</v>
      </c>
      <c r="J822" s="22" t="n">
        <v>341</v>
      </c>
      <c r="K822" s="22" t="n">
        <v>282</v>
      </c>
      <c r="L822" s="22" t="n">
        <v>420</v>
      </c>
      <c r="N822" s="22" t="n">
        <v>114</v>
      </c>
      <c r="O822" s="22" t="n">
        <v>91</v>
      </c>
      <c r="P822" s="22" t="n">
        <v>250</v>
      </c>
      <c r="Q822" s="22" t="n">
        <v>182</v>
      </c>
      <c r="R822" s="22" t="n">
        <v>159</v>
      </c>
      <c r="S822" s="22" t="n">
        <v>205</v>
      </c>
      <c r="T822" s="22" t="n">
        <v>205</v>
      </c>
      <c r="U822" s="22" t="n">
        <v>317</v>
      </c>
      <c r="V822" s="22" t="n">
        <v>295</v>
      </c>
      <c r="W822" s="22" t="n">
        <v>182</v>
      </c>
      <c r="Y822" s="22" t="n">
        <v>540</v>
      </c>
      <c r="Z822" s="22" t="n">
        <v>519</v>
      </c>
      <c r="AA822" s="22" t="n">
        <v>440</v>
      </c>
      <c r="AB822" s="22" t="n">
        <v>500</v>
      </c>
      <c r="AD822" s="22" t="n">
        <v>350</v>
      </c>
      <c r="AE822" s="22" t="n">
        <v>639</v>
      </c>
      <c r="AF822" s="22" t="n">
        <v>159</v>
      </c>
      <c r="AG822" s="22" t="n">
        <v>114</v>
      </c>
      <c r="AH822" s="22" t="n">
        <v>280</v>
      </c>
      <c r="AI822" s="22" t="n">
        <v>42</v>
      </c>
      <c r="AJ822" s="22" t="n">
        <v>416</v>
      </c>
      <c r="AL822" s="22" t="n">
        <v>296</v>
      </c>
      <c r="AM822" s="22" t="n">
        <v>417</v>
      </c>
      <c r="AN822" s="22" t="n">
        <v>184</v>
      </c>
      <c r="AO822" s="22" t="n">
        <v>215</v>
      </c>
      <c r="AP822" s="22" t="n">
        <v>465</v>
      </c>
      <c r="AQ822" s="22" t="n">
        <v>157</v>
      </c>
      <c r="AR822" s="22" t="n">
        <v>175</v>
      </c>
      <c r="AS822" s="22" t="n">
        <v>90</v>
      </c>
      <c r="AU822" s="22" t="n">
        <v>421</v>
      </c>
      <c r="AV822" s="22" t="n">
        <v>546</v>
      </c>
      <c r="AW822" s="22" t="n">
        <v>697</v>
      </c>
      <c r="AX822" s="22" t="n">
        <v>335</v>
      </c>
    </row>
    <row r="823">
      <c r="B823" s="23" t="inlineStr">
        <is>
          <t>1</t>
        </is>
      </c>
      <c r="C823" s="24" t="n">
        <v>0.0638027740129099</v>
      </c>
      <c r="D823" s="24" t="n">
        <v>0.07651975837636832</v>
      </c>
      <c r="E823" s="24" t="n">
        <v>0.05155435319668823</v>
      </c>
      <c r="G823" s="24" t="n">
        <v>0.06895001896355579</v>
      </c>
      <c r="H823" s="24" t="n">
        <v>0.04295590213574104</v>
      </c>
      <c r="I823" s="24" t="n">
        <v>0.06305598166235328</v>
      </c>
      <c r="J823" s="24" t="n">
        <v>0.07488448440594483</v>
      </c>
      <c r="K823" s="24" t="n">
        <v>0.05803130023088674</v>
      </c>
      <c r="L823" s="24" t="n">
        <v>0.07283566426565015</v>
      </c>
      <c r="N823" s="24" t="n">
        <v>0.0586532492953491</v>
      </c>
      <c r="O823" s="24" t="n">
        <v>0.01761249010235616</v>
      </c>
      <c r="P823" s="24" t="n">
        <v>0.06275594447513753</v>
      </c>
      <c r="Q823" s="24" t="n">
        <v>0.08815304503925091</v>
      </c>
      <c r="R823" s="24" t="n">
        <v>0.05180741018384179</v>
      </c>
      <c r="S823" s="24" t="n">
        <v>0.0745444658794705</v>
      </c>
      <c r="T823" s="24" t="n">
        <v>0.0435737636841388</v>
      </c>
      <c r="U823" s="24" t="n">
        <v>0.06510995002131711</v>
      </c>
      <c r="V823" s="24" t="n">
        <v>0.06946131826687932</v>
      </c>
      <c r="W823" s="24" t="n">
        <v>0.07690013000095088</v>
      </c>
      <c r="Y823" s="24" t="n">
        <v>0.0673092881683109</v>
      </c>
      <c r="Z823" s="24" t="n">
        <v>0.06851811909983485</v>
      </c>
      <c r="AA823" s="24" t="n">
        <v>0.05726608214115054</v>
      </c>
      <c r="AB823" s="24" t="n">
        <v>0.06087349937199694</v>
      </c>
      <c r="AD823" s="24" t="n">
        <v>0.08422358078400892</v>
      </c>
      <c r="AE823" s="24" t="n">
        <v>0.05639292290893235</v>
      </c>
      <c r="AF823" s="24" t="n">
        <v>0.04127532388217952</v>
      </c>
      <c r="AG823" s="24" t="n">
        <v>0.09037575743996028</v>
      </c>
      <c r="AH823" s="24" t="n">
        <v>0.0825629702592688</v>
      </c>
      <c r="AI823" s="24" t="n">
        <v>0.03078477933703687</v>
      </c>
      <c r="AJ823" s="24" t="n">
        <v>0.0500591739524032</v>
      </c>
      <c r="AL823" s="24" t="n">
        <v>0.0744822461594075</v>
      </c>
      <c r="AM823" s="24" t="n">
        <v>0.0576082485507183</v>
      </c>
      <c r="AN823" s="24" t="n">
        <v>0.04132063648898271</v>
      </c>
      <c r="AO823" s="24" t="n">
        <v>0.0622480310354562</v>
      </c>
      <c r="AP823" s="24" t="n">
        <v>0.07920537710252658</v>
      </c>
      <c r="AQ823" s="24" t="n">
        <v>0.02441580282089399</v>
      </c>
      <c r="AR823" s="24" t="n">
        <v>0.06789816376913622</v>
      </c>
      <c r="AS823" s="24" t="n">
        <v>0.08821152165639903</v>
      </c>
      <c r="AU823" s="24" t="n">
        <v>0.06673417019607064</v>
      </c>
      <c r="AV823" s="24" t="n">
        <v>0.07602126657849111</v>
      </c>
      <c r="AW823" s="24" t="n">
        <v>0.05781284059955046</v>
      </c>
      <c r="AX823" s="24" t="n">
        <v>0.05264546830153877</v>
      </c>
    </row>
    <row r="824">
      <c r="B824" s="23" t="inlineStr">
        <is>
          <t>2</t>
        </is>
      </c>
      <c r="C824" s="24" t="n">
        <v>0.07278630602971066</v>
      </c>
      <c r="D824" s="24" t="n">
        <v>0.08107807981874693</v>
      </c>
      <c r="E824" s="24" t="n">
        <v>0.06449486641177232</v>
      </c>
      <c r="G824" s="24" t="n">
        <v>0.07888389032999332</v>
      </c>
      <c r="H824" s="24" t="n">
        <v>0.05571822824081713</v>
      </c>
      <c r="I824" s="24" t="n">
        <v>0.06666191518363211</v>
      </c>
      <c r="J824" s="24" t="n">
        <v>0.06186358799706414</v>
      </c>
      <c r="K824" s="24" t="n">
        <v>0.1024051122588899</v>
      </c>
      <c r="L824" s="24" t="n">
        <v>0.07657149978134854</v>
      </c>
      <c r="N824" s="24" t="n">
        <v>0.03821092779220011</v>
      </c>
      <c r="O824" s="24" t="n">
        <v>0.07726106158464265</v>
      </c>
      <c r="P824" s="24" t="n">
        <v>0.06264834107124781</v>
      </c>
      <c r="Q824" s="24" t="n">
        <v>0.08794691438178773</v>
      </c>
      <c r="R824" s="24" t="n">
        <v>0.1003965555653925</v>
      </c>
      <c r="S824" s="24" t="n">
        <v>0.06647298668323927</v>
      </c>
      <c r="T824" s="24" t="n">
        <v>0.06987804002271909</v>
      </c>
      <c r="U824" s="24" t="n">
        <v>0.06161908101141627</v>
      </c>
      <c r="V824" s="24" t="n">
        <v>0.07816631936858676</v>
      </c>
      <c r="W824" s="24" t="n">
        <v>0.08788327304650397</v>
      </c>
      <c r="Y824" s="24" t="n">
        <v>0.07594349911591851</v>
      </c>
      <c r="Z824" s="24" t="n">
        <v>0.07824739117983387</v>
      </c>
      <c r="AA824" s="24" t="n">
        <v>0.06999084804476374</v>
      </c>
      <c r="AB824" s="24" t="n">
        <v>0.06616793413753157</v>
      </c>
      <c r="AD824" s="24" t="n">
        <v>0.09144333872820597</v>
      </c>
      <c r="AE824" s="24" t="n">
        <v>0.04969881534687044</v>
      </c>
      <c r="AF824" s="24" t="n">
        <v>0.07963700325968719</v>
      </c>
      <c r="AG824" s="24" t="n">
        <v>0.09343469928260249</v>
      </c>
      <c r="AH824" s="24" t="n">
        <v>0.1219284471752408</v>
      </c>
      <c r="AI824" s="24" t="n">
        <v>0.02772969239343548</v>
      </c>
      <c r="AJ824" s="24" t="n">
        <v>0.05580913022225938</v>
      </c>
      <c r="AL824" s="24" t="n">
        <v>0.07549041688117979</v>
      </c>
      <c r="AM824" s="24" t="n">
        <v>0.04926880040361864</v>
      </c>
      <c r="AN824" s="24" t="n">
        <v>0.05017719320325505</v>
      </c>
      <c r="AO824" s="24" t="n">
        <v>0.08301758789923759</v>
      </c>
      <c r="AP824" s="24" t="n">
        <v>0.1191204976760303</v>
      </c>
      <c r="AQ824" s="24" t="n">
        <v>0.01432865568135404</v>
      </c>
      <c r="AR824" s="24" t="n">
        <v>0.05821169631479773</v>
      </c>
      <c r="AS824" s="24" t="n">
        <v>0.08571321845300368</v>
      </c>
      <c r="AU824" s="24" t="n">
        <v>0.06172116070764051</v>
      </c>
      <c r="AV824" s="24" t="n">
        <v>0.09385944801375654</v>
      </c>
      <c r="AW824" s="24" t="n">
        <v>0.06113382042073113</v>
      </c>
      <c r="AX824" s="24" t="n">
        <v>0.07657613451414748</v>
      </c>
    </row>
    <row r="825">
      <c r="B825" s="23" t="inlineStr">
        <is>
          <t>3</t>
        </is>
      </c>
      <c r="C825" s="24" t="n">
        <v>0.07187781170340282</v>
      </c>
      <c r="D825" s="24" t="n">
        <v>0.07437718923841075</v>
      </c>
      <c r="E825" s="24" t="n">
        <v>0.06964867887241988</v>
      </c>
      <c r="G825" s="24" t="n">
        <v>0.04233190500646774</v>
      </c>
      <c r="H825" s="24" t="n">
        <v>0.08209185260960833</v>
      </c>
      <c r="I825" s="24" t="n">
        <v>0.0741196731402405</v>
      </c>
      <c r="J825" s="24" t="n">
        <v>0.09060287464504928</v>
      </c>
      <c r="K825" s="24" t="n">
        <v>0.0886787958038943</v>
      </c>
      <c r="L825" s="24" t="n">
        <v>0.05476351591895179</v>
      </c>
      <c r="N825" s="24" t="n">
        <v>0.04732533837286446</v>
      </c>
      <c r="O825" s="24" t="n">
        <v>0.1005711765824402</v>
      </c>
      <c r="P825" s="24" t="n">
        <v>0.0710689036278444</v>
      </c>
      <c r="Q825" s="24" t="n">
        <v>0.05862289535974235</v>
      </c>
      <c r="R825" s="24" t="n">
        <v>0.03699167757347578</v>
      </c>
      <c r="S825" s="24" t="n">
        <v>0.04878295437743169</v>
      </c>
      <c r="T825" s="24" t="n">
        <v>0.05936528393592997</v>
      </c>
      <c r="U825" s="24" t="n">
        <v>0.104161955244627</v>
      </c>
      <c r="V825" s="24" t="n">
        <v>0.08162522541278545</v>
      </c>
      <c r="W825" s="24" t="n">
        <v>0.08569225678704578</v>
      </c>
      <c r="Y825" s="24" t="n">
        <v>0.0687886448739564</v>
      </c>
      <c r="Z825" s="24" t="n">
        <v>0.06912638927201036</v>
      </c>
      <c r="AA825" s="24" t="n">
        <v>0.08588835979376117</v>
      </c>
      <c r="AB825" s="24" t="n">
        <v>0.06574080604347503</v>
      </c>
      <c r="AD825" s="24" t="n">
        <v>0.07997839295218612</v>
      </c>
      <c r="AE825" s="24" t="n">
        <v>0.0668388438011482</v>
      </c>
      <c r="AF825" s="24" t="n">
        <v>0.05627627502222263</v>
      </c>
      <c r="AG825" s="24" t="n">
        <v>0.04035019715098737</v>
      </c>
      <c r="AH825" s="24" t="n">
        <v>0.08135981438421988</v>
      </c>
      <c r="AI825" s="24" t="n">
        <v>0.0525243842596434</v>
      </c>
      <c r="AJ825" s="24" t="n">
        <v>0.08301688394250978</v>
      </c>
      <c r="AL825" s="24" t="n">
        <v>0.07379861248170838</v>
      </c>
      <c r="AM825" s="24" t="n">
        <v>0.0632038327174886</v>
      </c>
      <c r="AN825" s="24" t="n">
        <v>0.07701648464119669</v>
      </c>
      <c r="AO825" s="24" t="n">
        <v>0.05029323100233509</v>
      </c>
      <c r="AP825" s="24" t="n">
        <v>0.08234281846354656</v>
      </c>
      <c r="AQ825" s="24" t="n">
        <v>0.1001038139408311</v>
      </c>
      <c r="AR825" s="24" t="n">
        <v>0.05351547536667967</v>
      </c>
      <c r="AS825" s="24" t="n">
        <v>0.07911108664359583</v>
      </c>
      <c r="AU825" s="24" t="n">
        <v>0.05671062024472534</v>
      </c>
      <c r="AV825" s="24" t="n">
        <v>0.08074043128597058</v>
      </c>
      <c r="AW825" s="24" t="n">
        <v>0.07373579483138026</v>
      </c>
      <c r="AX825" s="24" t="n">
        <v>0.07264023702688949</v>
      </c>
    </row>
    <row r="826">
      <c r="B826" s="23" t="inlineStr">
        <is>
          <t>Not Selected</t>
        </is>
      </c>
      <c r="C826" s="24" t="n">
        <v>0.7915331082539766</v>
      </c>
      <c r="D826" s="24" t="n">
        <v>0.7680249725664741</v>
      </c>
      <c r="E826" s="24" t="n">
        <v>0.8143021015191196</v>
      </c>
      <c r="G826" s="24" t="n">
        <v>0.8098341856999831</v>
      </c>
      <c r="H826" s="24" t="n">
        <v>0.8192340170138335</v>
      </c>
      <c r="I826" s="24" t="n">
        <v>0.7961624300137741</v>
      </c>
      <c r="J826" s="24" t="n">
        <v>0.7726490529519416</v>
      </c>
      <c r="K826" s="24" t="n">
        <v>0.7508847917063288</v>
      </c>
      <c r="L826" s="24" t="n">
        <v>0.7958293200340495</v>
      </c>
      <c r="N826" s="24" t="n">
        <v>0.8558104845395861</v>
      </c>
      <c r="O826" s="24" t="n">
        <v>0.804555271730561</v>
      </c>
      <c r="P826" s="24" t="n">
        <v>0.8035268108257703</v>
      </c>
      <c r="Q826" s="24" t="n">
        <v>0.765277145219219</v>
      </c>
      <c r="R826" s="24" t="n">
        <v>0.81080435667729</v>
      </c>
      <c r="S826" s="24" t="n">
        <v>0.8101995930598584</v>
      </c>
      <c r="T826" s="24" t="n">
        <v>0.8271829123572122</v>
      </c>
      <c r="U826" s="24" t="n">
        <v>0.7691090137226396</v>
      </c>
      <c r="V826" s="24" t="n">
        <v>0.7707471369517486</v>
      </c>
      <c r="W826" s="24" t="n">
        <v>0.7495243401654994</v>
      </c>
      <c r="Y826" s="24" t="n">
        <v>0.7879585678418142</v>
      </c>
      <c r="Z826" s="24" t="n">
        <v>0.7841081004483209</v>
      </c>
      <c r="AA826" s="24" t="n">
        <v>0.7868547100203245</v>
      </c>
      <c r="AB826" s="24" t="n">
        <v>0.8072177604469964</v>
      </c>
      <c r="AD826" s="24" t="n">
        <v>0.744354687535599</v>
      </c>
      <c r="AE826" s="24" t="n">
        <v>0.8270694179430491</v>
      </c>
      <c r="AF826" s="24" t="n">
        <v>0.8228113978359108</v>
      </c>
      <c r="AG826" s="24" t="n">
        <v>0.7758393461264498</v>
      </c>
      <c r="AH826" s="24" t="n">
        <v>0.7141487681812704</v>
      </c>
      <c r="AI826" s="24" t="n">
        <v>0.8889611440098842</v>
      </c>
      <c r="AJ826" s="24" t="n">
        <v>0.8111148118828277</v>
      </c>
      <c r="AL826" s="24" t="n">
        <v>0.7762287244777041</v>
      </c>
      <c r="AM826" s="24" t="n">
        <v>0.8299191183281744</v>
      </c>
      <c r="AN826" s="24" t="n">
        <v>0.8314856856665657</v>
      </c>
      <c r="AO826" s="24" t="n">
        <v>0.8044411500629712</v>
      </c>
      <c r="AP826" s="24" t="n">
        <v>0.7193313067578967</v>
      </c>
      <c r="AQ826" s="24" t="n">
        <v>0.8611517275569205</v>
      </c>
      <c r="AR826" s="24" t="n">
        <v>0.8203746645493866</v>
      </c>
      <c r="AS826" s="24" t="n">
        <v>0.7469641732470014</v>
      </c>
      <c r="AU826" s="24" t="n">
        <v>0.8148340488515634</v>
      </c>
      <c r="AV826" s="24" t="n">
        <v>0.7493788541217816</v>
      </c>
      <c r="AW826" s="24" t="n">
        <v>0.8073175441483382</v>
      </c>
      <c r="AX826" s="24" t="n">
        <v>0.798138160157424</v>
      </c>
    </row>
    <row r="828">
      <c r="B828" s="20" t="inlineStr">
        <is>
          <t>Which of the following do you think the government should prioritise to improve prisons? Please rank your top 3: Improving data sharing between prisons</t>
        </is>
      </c>
    </row>
    <row r="829">
      <c r="B829" s="21" t="inlineStr">
        <is>
          <t>BASE: All Respondents</t>
        </is>
      </c>
    </row>
    <row r="830">
      <c r="B830" s="16" t="inlineStr">
        <is>
          <t>Unweighted</t>
        </is>
      </c>
      <c r="C830" s="22" t="n">
        <v>1999</v>
      </c>
      <c r="D830" s="22" t="n">
        <v>936</v>
      </c>
      <c r="E830" s="22" t="n">
        <v>1056</v>
      </c>
      <c r="G830" s="22" t="n">
        <v>282</v>
      </c>
      <c r="H830" s="22" t="n">
        <v>355</v>
      </c>
      <c r="I830" s="22" t="n">
        <v>333</v>
      </c>
      <c r="J830" s="22" t="n">
        <v>313</v>
      </c>
      <c r="K830" s="22" t="n">
        <v>283</v>
      </c>
      <c r="L830" s="22" t="n">
        <v>433</v>
      </c>
      <c r="N830" s="22" t="n">
        <v>103</v>
      </c>
      <c r="O830" s="22" t="n">
        <v>103</v>
      </c>
      <c r="P830" s="22" t="n">
        <v>259</v>
      </c>
      <c r="Q830" s="22" t="n">
        <v>192</v>
      </c>
      <c r="R830" s="22" t="n">
        <v>162</v>
      </c>
      <c r="S830" s="22" t="n">
        <v>220</v>
      </c>
      <c r="T830" s="22" t="n">
        <v>220</v>
      </c>
      <c r="U830" s="22" t="n">
        <v>302</v>
      </c>
      <c r="V830" s="22" t="n">
        <v>270</v>
      </c>
      <c r="W830" s="22" t="n">
        <v>168</v>
      </c>
      <c r="Y830" s="22" t="n">
        <v>568</v>
      </c>
      <c r="Z830" s="22" t="n">
        <v>481</v>
      </c>
      <c r="AA830" s="22" t="n">
        <v>459</v>
      </c>
      <c r="AB830" s="22" t="n">
        <v>474</v>
      </c>
      <c r="AD830" s="22" t="n">
        <v>355</v>
      </c>
      <c r="AE830" s="22" t="n">
        <v>640</v>
      </c>
      <c r="AF830" s="22" t="n">
        <v>155</v>
      </c>
      <c r="AG830" s="22" t="n">
        <v>118</v>
      </c>
      <c r="AH830" s="22" t="n">
        <v>274</v>
      </c>
      <c r="AI830" s="22" t="n">
        <v>42</v>
      </c>
      <c r="AJ830" s="22" t="n">
        <v>415</v>
      </c>
      <c r="AL830" s="22" t="n">
        <v>299</v>
      </c>
      <c r="AM830" s="22" t="n">
        <v>422</v>
      </c>
      <c r="AN830" s="22" t="n">
        <v>182</v>
      </c>
      <c r="AO830" s="22" t="n">
        <v>220</v>
      </c>
      <c r="AP830" s="22" t="n">
        <v>458</v>
      </c>
      <c r="AQ830" s="22" t="n">
        <v>159</v>
      </c>
      <c r="AR830" s="22" t="n">
        <v>174</v>
      </c>
      <c r="AS830" s="22" t="n">
        <v>85</v>
      </c>
      <c r="AU830" s="22" t="n">
        <v>423</v>
      </c>
      <c r="AV830" s="22" t="n">
        <v>543</v>
      </c>
      <c r="AW830" s="22" t="n">
        <v>701</v>
      </c>
      <c r="AX830" s="22" t="n">
        <v>332</v>
      </c>
    </row>
    <row r="831">
      <c r="B831" s="18" t="inlineStr">
        <is>
          <t>Weighted</t>
        </is>
      </c>
      <c r="C831" s="22" t="n">
        <v>1999</v>
      </c>
      <c r="D831" s="22" t="n">
        <v>987</v>
      </c>
      <c r="E831" s="22" t="n">
        <v>1009</v>
      </c>
      <c r="G831" s="22" t="n">
        <v>277</v>
      </c>
      <c r="H831" s="22" t="n">
        <v>341</v>
      </c>
      <c r="I831" s="22" t="n">
        <v>340</v>
      </c>
      <c r="J831" s="22" t="n">
        <v>341</v>
      </c>
      <c r="K831" s="22" t="n">
        <v>282</v>
      </c>
      <c r="L831" s="22" t="n">
        <v>420</v>
      </c>
      <c r="N831" s="22" t="n">
        <v>114</v>
      </c>
      <c r="O831" s="22" t="n">
        <v>91</v>
      </c>
      <c r="P831" s="22" t="n">
        <v>250</v>
      </c>
      <c r="Q831" s="22" t="n">
        <v>182</v>
      </c>
      <c r="R831" s="22" t="n">
        <v>159</v>
      </c>
      <c r="S831" s="22" t="n">
        <v>205</v>
      </c>
      <c r="T831" s="22" t="n">
        <v>205</v>
      </c>
      <c r="U831" s="22" t="n">
        <v>317</v>
      </c>
      <c r="V831" s="22" t="n">
        <v>295</v>
      </c>
      <c r="W831" s="22" t="n">
        <v>182</v>
      </c>
      <c r="Y831" s="22" t="n">
        <v>540</v>
      </c>
      <c r="Z831" s="22" t="n">
        <v>519</v>
      </c>
      <c r="AA831" s="22" t="n">
        <v>440</v>
      </c>
      <c r="AB831" s="22" t="n">
        <v>500</v>
      </c>
      <c r="AD831" s="22" t="n">
        <v>350</v>
      </c>
      <c r="AE831" s="22" t="n">
        <v>639</v>
      </c>
      <c r="AF831" s="22" t="n">
        <v>159</v>
      </c>
      <c r="AG831" s="22" t="n">
        <v>114</v>
      </c>
      <c r="AH831" s="22" t="n">
        <v>280</v>
      </c>
      <c r="AI831" s="22" t="n">
        <v>42</v>
      </c>
      <c r="AJ831" s="22" t="n">
        <v>416</v>
      </c>
      <c r="AL831" s="22" t="n">
        <v>296</v>
      </c>
      <c r="AM831" s="22" t="n">
        <v>417</v>
      </c>
      <c r="AN831" s="22" t="n">
        <v>184</v>
      </c>
      <c r="AO831" s="22" t="n">
        <v>215</v>
      </c>
      <c r="AP831" s="22" t="n">
        <v>465</v>
      </c>
      <c r="AQ831" s="22" t="n">
        <v>157</v>
      </c>
      <c r="AR831" s="22" t="n">
        <v>175</v>
      </c>
      <c r="AS831" s="22" t="n">
        <v>90</v>
      </c>
      <c r="AU831" s="22" t="n">
        <v>421</v>
      </c>
      <c r="AV831" s="22" t="n">
        <v>546</v>
      </c>
      <c r="AW831" s="22" t="n">
        <v>697</v>
      </c>
      <c r="AX831" s="22" t="n">
        <v>335</v>
      </c>
    </row>
    <row r="832">
      <c r="B832" s="23" t="inlineStr">
        <is>
          <t>1</t>
        </is>
      </c>
      <c r="C832" s="24" t="n">
        <v>0.03281364858855396</v>
      </c>
      <c r="D832" s="24" t="n">
        <v>0.03255095964614987</v>
      </c>
      <c r="E832" s="24" t="n">
        <v>0.03316913369815937</v>
      </c>
      <c r="G832" s="24" t="n">
        <v>0.05621046919489177</v>
      </c>
      <c r="H832" s="24" t="n">
        <v>0.05118661914145945</v>
      </c>
      <c r="I832" s="24" t="n">
        <v>0.02351117782773399</v>
      </c>
      <c r="J832" s="24" t="n">
        <v>0.02349666190245019</v>
      </c>
      <c r="K832" s="24" t="n">
        <v>0.03602558641036158</v>
      </c>
      <c r="L832" s="24" t="n">
        <v>0.01539509823038516</v>
      </c>
      <c r="N832" s="24" t="n">
        <v>0.04854442386930126</v>
      </c>
      <c r="O832" s="24" t="n">
        <v>0.0307424598345613</v>
      </c>
      <c r="P832" s="24" t="n">
        <v>0.02652617083357556</v>
      </c>
      <c r="Q832" s="24" t="n">
        <v>0.03649149158934153</v>
      </c>
      <c r="R832" s="24" t="n">
        <v>0.04623092332387421</v>
      </c>
      <c r="S832" s="24" t="n">
        <v>0.03690893523233266</v>
      </c>
      <c r="T832" s="24" t="n">
        <v>0.0243764460551401</v>
      </c>
      <c r="U832" s="24" t="n">
        <v>0.03200754876705877</v>
      </c>
      <c r="V832" s="24" t="n">
        <v>0.02948448768682545</v>
      </c>
      <c r="W832" s="24" t="n">
        <v>0.02894500870987309</v>
      </c>
      <c r="Y832" s="24" t="n">
        <v>0.03252608314280663</v>
      </c>
      <c r="Z832" s="24" t="n">
        <v>0.02399319509376015</v>
      </c>
      <c r="AA832" s="24" t="n">
        <v>0.0370997124870296</v>
      </c>
      <c r="AB832" s="24" t="n">
        <v>0.03850811376689853</v>
      </c>
      <c r="AD832" s="24" t="n">
        <v>0.02970635126661191</v>
      </c>
      <c r="AE832" s="24" t="n">
        <v>0.0440969350253034</v>
      </c>
      <c r="AF832" s="24" t="n">
        <v>0.01261391027494885</v>
      </c>
      <c r="AG832" s="24" t="n">
        <v>0.04681999887055427</v>
      </c>
      <c r="AH832" s="24" t="n">
        <v>0.02532105678720545</v>
      </c>
      <c r="AI832" s="24" t="n">
        <v>0</v>
      </c>
      <c r="AJ832" s="24" t="n">
        <v>0.03035110936354023</v>
      </c>
      <c r="AL832" s="24" t="n">
        <v>0.04348197789955869</v>
      </c>
      <c r="AM832" s="24" t="n">
        <v>0.03817296794021772</v>
      </c>
      <c r="AN832" s="24" t="n">
        <v>0.02037307706456411</v>
      </c>
      <c r="AO832" s="24" t="n">
        <v>0.02918933160222174</v>
      </c>
      <c r="AP832" s="24" t="n">
        <v>0.03836216195772509</v>
      </c>
      <c r="AQ832" s="24" t="n">
        <v>0.02455689687550584</v>
      </c>
      <c r="AR832" s="24" t="n">
        <v>0.01735083264617787</v>
      </c>
      <c r="AS832" s="24" t="n">
        <v>0.02284610403436832</v>
      </c>
      <c r="AU832" s="24" t="n">
        <v>0.03733408050853367</v>
      </c>
      <c r="AV832" s="24" t="n">
        <v>0.02499653017181611</v>
      </c>
      <c r="AW832" s="24" t="n">
        <v>0.03154105910435649</v>
      </c>
      <c r="AX832" s="24" t="n">
        <v>0.04252387348536059</v>
      </c>
    </row>
    <row r="833">
      <c r="B833" s="23" t="inlineStr">
        <is>
          <t>2</t>
        </is>
      </c>
      <c r="C833" s="24" t="n">
        <v>0.0387985157867493</v>
      </c>
      <c r="D833" s="24" t="n">
        <v>0.04215617631257253</v>
      </c>
      <c r="E833" s="24" t="n">
        <v>0.03522402326193533</v>
      </c>
      <c r="G833" s="24" t="n">
        <v>0.04624941370408199</v>
      </c>
      <c r="H833" s="24" t="n">
        <v>0.05880810293101853</v>
      </c>
      <c r="I833" s="24" t="n">
        <v>0.05397628470055321</v>
      </c>
      <c r="J833" s="24" t="n">
        <v>0.02438179940707954</v>
      </c>
      <c r="K833" s="24" t="n">
        <v>0.01730921325440601</v>
      </c>
      <c r="L833" s="24" t="n">
        <v>0.03146884761564096</v>
      </c>
      <c r="N833" s="24" t="n">
        <v>0.03047702725161676</v>
      </c>
      <c r="O833" s="24" t="n">
        <v>0.02165522678352291</v>
      </c>
      <c r="P833" s="24" t="n">
        <v>0.04211843843412906</v>
      </c>
      <c r="Q833" s="24" t="n">
        <v>0.02416212355628319</v>
      </c>
      <c r="R833" s="24" t="n">
        <v>0.05786078866547947</v>
      </c>
      <c r="S833" s="24" t="n">
        <v>0.04631401899121464</v>
      </c>
      <c r="T833" s="24" t="n">
        <v>0.02233954453355498</v>
      </c>
      <c r="U833" s="24" t="n">
        <v>0.04301752030564054</v>
      </c>
      <c r="V833" s="24" t="n">
        <v>0.03278903293626348</v>
      </c>
      <c r="W833" s="24" t="n">
        <v>0.05843302032409682</v>
      </c>
      <c r="Y833" s="24" t="n">
        <v>0.04438131054822879</v>
      </c>
      <c r="Z833" s="24" t="n">
        <v>0.0461182680697374</v>
      </c>
      <c r="AA833" s="24" t="n">
        <v>0.04554600655641394</v>
      </c>
      <c r="AB833" s="24" t="n">
        <v>0.01923340269730492</v>
      </c>
      <c r="AD833" s="24" t="n">
        <v>0.04146739817386259</v>
      </c>
      <c r="AE833" s="24" t="n">
        <v>0.0380396060050574</v>
      </c>
      <c r="AF833" s="24" t="n">
        <v>0.02115665777273388</v>
      </c>
      <c r="AG833" s="24" t="n">
        <v>0.01641927428325803</v>
      </c>
      <c r="AH833" s="24" t="n">
        <v>0.05342616150115946</v>
      </c>
      <c r="AI833" s="24" t="n">
        <v>0.07219220438217076</v>
      </c>
      <c r="AJ833" s="24" t="n">
        <v>0.0373458494838762</v>
      </c>
      <c r="AL833" s="24" t="n">
        <v>0.0430151874258662</v>
      </c>
      <c r="AM833" s="24" t="n">
        <v>0.04188466686334982</v>
      </c>
      <c r="AN833" s="24" t="n">
        <v>0.006319886027053264</v>
      </c>
      <c r="AO833" s="24" t="n">
        <v>0.03745072987709707</v>
      </c>
      <c r="AP833" s="24" t="n">
        <v>0.04344460650831417</v>
      </c>
      <c r="AQ833" s="24" t="n">
        <v>0.04378983553500088</v>
      </c>
      <c r="AR833" s="24" t="n">
        <v>0.03601737573343752</v>
      </c>
      <c r="AS833" s="24" t="n">
        <v>0.05286482437817084</v>
      </c>
      <c r="AU833" s="24" t="n">
        <v>0.04243955611360968</v>
      </c>
      <c r="AV833" s="24" t="n">
        <v>0.03698150263570132</v>
      </c>
      <c r="AW833" s="24" t="n">
        <v>0.02642052302833375</v>
      </c>
      <c r="AX833" s="24" t="n">
        <v>0.06293045882940002</v>
      </c>
    </row>
    <row r="834">
      <c r="B834" s="23" t="inlineStr">
        <is>
          <t>3</t>
        </is>
      </c>
      <c r="C834" s="24" t="n">
        <v>0.03549869271011861</v>
      </c>
      <c r="D834" s="24" t="n">
        <v>0.04493512630455686</v>
      </c>
      <c r="E834" s="24" t="n">
        <v>0.02637438590422174</v>
      </c>
      <c r="G834" s="24" t="n">
        <v>0.0428075903282796</v>
      </c>
      <c r="H834" s="24" t="n">
        <v>0.02787660559835121</v>
      </c>
      <c r="I834" s="24" t="n">
        <v>0.05846868364814988</v>
      </c>
      <c r="J834" s="24" t="n">
        <v>0.04130027400070855</v>
      </c>
      <c r="K834" s="24" t="n">
        <v>0.02138065197486047</v>
      </c>
      <c r="L834" s="24" t="n">
        <v>0.02305015695150806</v>
      </c>
      <c r="N834" s="24" t="n">
        <v>0.02926134460289351</v>
      </c>
      <c r="O834" s="24" t="n">
        <v>0.04853936093529606</v>
      </c>
      <c r="P834" s="24" t="n">
        <v>0.04275041522067476</v>
      </c>
      <c r="Q834" s="24" t="n">
        <v>0.04689058856401598</v>
      </c>
      <c r="R834" s="24" t="n">
        <v>0.01369707967669702</v>
      </c>
      <c r="S834" s="24" t="n">
        <v>0.03174816780736601</v>
      </c>
      <c r="T834" s="24" t="n">
        <v>0.03200512886657269</v>
      </c>
      <c r="U834" s="24" t="n">
        <v>0.03340592931041865</v>
      </c>
      <c r="V834" s="24" t="n">
        <v>0.04630127233322017</v>
      </c>
      <c r="W834" s="24" t="n">
        <v>0.02483476417219261</v>
      </c>
      <c r="Y834" s="24" t="n">
        <v>0.03712400027759396</v>
      </c>
      <c r="Z834" s="24" t="n">
        <v>0.04062785003511319</v>
      </c>
      <c r="AA834" s="24" t="n">
        <v>0.03509568808802669</v>
      </c>
      <c r="AB834" s="24" t="n">
        <v>0.02877393930134176</v>
      </c>
      <c r="AD834" s="24" t="n">
        <v>0.02650453257576693</v>
      </c>
      <c r="AE834" s="24" t="n">
        <v>0.03411161626991997</v>
      </c>
      <c r="AF834" s="24" t="n">
        <v>0.04200770202458046</v>
      </c>
      <c r="AG834" s="24" t="n">
        <v>0.08929524726489783</v>
      </c>
      <c r="AH834" s="24" t="n">
        <v>0.03745566720872907</v>
      </c>
      <c r="AI834" s="24" t="n">
        <v>0.05143423109575787</v>
      </c>
      <c r="AJ834" s="24" t="n">
        <v>0.02499240024192293</v>
      </c>
      <c r="AL834" s="24" t="n">
        <v>0.02716127007908217</v>
      </c>
      <c r="AM834" s="24" t="n">
        <v>0.03440653591413056</v>
      </c>
      <c r="AN834" s="24" t="n">
        <v>0.02240823168267336</v>
      </c>
      <c r="AO834" s="24" t="n">
        <v>0.05432680180425868</v>
      </c>
      <c r="AP834" s="24" t="n">
        <v>0.03757851758487159</v>
      </c>
      <c r="AQ834" s="24" t="n">
        <v>0.0345627696051735</v>
      </c>
      <c r="AR834" s="24" t="n">
        <v>0.03756626974147993</v>
      </c>
      <c r="AS834" s="24" t="n">
        <v>0.03666639000578808</v>
      </c>
      <c r="AU834" s="24" t="n">
        <v>0.02434313938749273</v>
      </c>
      <c r="AV834" s="24" t="n">
        <v>0.03897588482335816</v>
      </c>
      <c r="AW834" s="24" t="n">
        <v>0.0387015908433691</v>
      </c>
      <c r="AX834" s="24" t="n">
        <v>0.03720009829255924</v>
      </c>
    </row>
    <row r="835">
      <c r="B835" s="23" t="inlineStr">
        <is>
          <t>Not Selected</t>
        </is>
      </c>
      <c r="C835" s="24" t="n">
        <v>0.8928891429145781</v>
      </c>
      <c r="D835" s="24" t="n">
        <v>0.8803577377367208</v>
      </c>
      <c r="E835" s="24" t="n">
        <v>0.9052324571356836</v>
      </c>
      <c r="G835" s="24" t="n">
        <v>0.8547325267727467</v>
      </c>
      <c r="H835" s="24" t="n">
        <v>0.8621286723291709</v>
      </c>
      <c r="I835" s="24" t="n">
        <v>0.8640438538235629</v>
      </c>
      <c r="J835" s="24" t="n">
        <v>0.9108212646897618</v>
      </c>
      <c r="K835" s="24" t="n">
        <v>0.9252845483603719</v>
      </c>
      <c r="L835" s="24" t="n">
        <v>0.9300858972024656</v>
      </c>
      <c r="N835" s="24" t="n">
        <v>0.8917172042761883</v>
      </c>
      <c r="O835" s="24" t="n">
        <v>0.8990629524466195</v>
      </c>
      <c r="P835" s="24" t="n">
        <v>0.8886049755116207</v>
      </c>
      <c r="Q835" s="24" t="n">
        <v>0.8924557962903592</v>
      </c>
      <c r="R835" s="24" t="n">
        <v>0.8822112083339493</v>
      </c>
      <c r="S835" s="24" t="n">
        <v>0.8850288779690868</v>
      </c>
      <c r="T835" s="24" t="n">
        <v>0.9212788805447324</v>
      </c>
      <c r="U835" s="24" t="n">
        <v>0.891569001616882</v>
      </c>
      <c r="V835" s="24" t="n">
        <v>0.8914252070436909</v>
      </c>
      <c r="W835" s="24" t="n">
        <v>0.8877872067938374</v>
      </c>
      <c r="Y835" s="24" t="n">
        <v>0.8859686060313705</v>
      </c>
      <c r="Z835" s="24" t="n">
        <v>0.8892606868013893</v>
      </c>
      <c r="AA835" s="24" t="n">
        <v>0.8822585928685297</v>
      </c>
      <c r="AB835" s="24" t="n">
        <v>0.9134845442344548</v>
      </c>
      <c r="AD835" s="24" t="n">
        <v>0.9023217179837586</v>
      </c>
      <c r="AE835" s="24" t="n">
        <v>0.8837518426997192</v>
      </c>
      <c r="AF835" s="24" t="n">
        <v>0.924221729927737</v>
      </c>
      <c r="AG835" s="24" t="n">
        <v>0.8474654795812898</v>
      </c>
      <c r="AH835" s="24" t="n">
        <v>0.8837971145029059</v>
      </c>
      <c r="AI835" s="24" t="n">
        <v>0.8763735645220715</v>
      </c>
      <c r="AJ835" s="24" t="n">
        <v>0.9073106409106607</v>
      </c>
      <c r="AL835" s="24" t="n">
        <v>0.8863415645954927</v>
      </c>
      <c r="AM835" s="24" t="n">
        <v>0.8855358292823018</v>
      </c>
      <c r="AN835" s="24" t="n">
        <v>0.9508988052257094</v>
      </c>
      <c r="AO835" s="24" t="n">
        <v>0.8790331367164227</v>
      </c>
      <c r="AP835" s="24" t="n">
        <v>0.8806147139490892</v>
      </c>
      <c r="AQ835" s="24" t="n">
        <v>0.8970904979843195</v>
      </c>
      <c r="AR835" s="24" t="n">
        <v>0.9090655218789048</v>
      </c>
      <c r="AS835" s="24" t="n">
        <v>0.8876226815816728</v>
      </c>
      <c r="AU835" s="24" t="n">
        <v>0.8958832239903639</v>
      </c>
      <c r="AV835" s="24" t="n">
        <v>0.8990460823691243</v>
      </c>
      <c r="AW835" s="24" t="n">
        <v>0.9033368270239406</v>
      </c>
      <c r="AX835" s="24" t="n">
        <v>0.8573455693926801</v>
      </c>
    </row>
    <row r="837">
      <c r="B837" s="20" t="inlineStr">
        <is>
          <t>Which of the following do you think the government should prioritise to improve prisons? Please rank your top 3: Better facilities for vocational training e.g. space for bricklaying courses</t>
        </is>
      </c>
    </row>
    <row r="838">
      <c r="B838" s="21" t="inlineStr">
        <is>
          <t>BASE: All Respondents</t>
        </is>
      </c>
    </row>
    <row r="839">
      <c r="B839" s="16" t="inlineStr">
        <is>
          <t>Unweighted</t>
        </is>
      </c>
      <c r="C839" s="22" t="n">
        <v>1999</v>
      </c>
      <c r="D839" s="22" t="n">
        <v>936</v>
      </c>
      <c r="E839" s="22" t="n">
        <v>1056</v>
      </c>
      <c r="G839" s="22" t="n">
        <v>282</v>
      </c>
      <c r="H839" s="22" t="n">
        <v>355</v>
      </c>
      <c r="I839" s="22" t="n">
        <v>333</v>
      </c>
      <c r="J839" s="22" t="n">
        <v>313</v>
      </c>
      <c r="K839" s="22" t="n">
        <v>283</v>
      </c>
      <c r="L839" s="22" t="n">
        <v>433</v>
      </c>
      <c r="N839" s="22" t="n">
        <v>103</v>
      </c>
      <c r="O839" s="22" t="n">
        <v>103</v>
      </c>
      <c r="P839" s="22" t="n">
        <v>259</v>
      </c>
      <c r="Q839" s="22" t="n">
        <v>192</v>
      </c>
      <c r="R839" s="22" t="n">
        <v>162</v>
      </c>
      <c r="S839" s="22" t="n">
        <v>220</v>
      </c>
      <c r="T839" s="22" t="n">
        <v>220</v>
      </c>
      <c r="U839" s="22" t="n">
        <v>302</v>
      </c>
      <c r="V839" s="22" t="n">
        <v>270</v>
      </c>
      <c r="W839" s="22" t="n">
        <v>168</v>
      </c>
      <c r="Y839" s="22" t="n">
        <v>568</v>
      </c>
      <c r="Z839" s="22" t="n">
        <v>481</v>
      </c>
      <c r="AA839" s="22" t="n">
        <v>459</v>
      </c>
      <c r="AB839" s="22" t="n">
        <v>474</v>
      </c>
      <c r="AD839" s="22" t="n">
        <v>355</v>
      </c>
      <c r="AE839" s="22" t="n">
        <v>640</v>
      </c>
      <c r="AF839" s="22" t="n">
        <v>155</v>
      </c>
      <c r="AG839" s="22" t="n">
        <v>118</v>
      </c>
      <c r="AH839" s="22" t="n">
        <v>274</v>
      </c>
      <c r="AI839" s="22" t="n">
        <v>42</v>
      </c>
      <c r="AJ839" s="22" t="n">
        <v>415</v>
      </c>
      <c r="AL839" s="22" t="n">
        <v>299</v>
      </c>
      <c r="AM839" s="22" t="n">
        <v>422</v>
      </c>
      <c r="AN839" s="22" t="n">
        <v>182</v>
      </c>
      <c r="AO839" s="22" t="n">
        <v>220</v>
      </c>
      <c r="AP839" s="22" t="n">
        <v>458</v>
      </c>
      <c r="AQ839" s="22" t="n">
        <v>159</v>
      </c>
      <c r="AR839" s="22" t="n">
        <v>174</v>
      </c>
      <c r="AS839" s="22" t="n">
        <v>85</v>
      </c>
      <c r="AU839" s="22" t="n">
        <v>423</v>
      </c>
      <c r="AV839" s="22" t="n">
        <v>543</v>
      </c>
      <c r="AW839" s="22" t="n">
        <v>701</v>
      </c>
      <c r="AX839" s="22" t="n">
        <v>332</v>
      </c>
    </row>
    <row r="840">
      <c r="B840" s="18" t="inlineStr">
        <is>
          <t>Weighted</t>
        </is>
      </c>
      <c r="C840" s="22" t="n">
        <v>1999</v>
      </c>
      <c r="D840" s="22" t="n">
        <v>987</v>
      </c>
      <c r="E840" s="22" t="n">
        <v>1009</v>
      </c>
      <c r="G840" s="22" t="n">
        <v>277</v>
      </c>
      <c r="H840" s="22" t="n">
        <v>341</v>
      </c>
      <c r="I840" s="22" t="n">
        <v>340</v>
      </c>
      <c r="J840" s="22" t="n">
        <v>341</v>
      </c>
      <c r="K840" s="22" t="n">
        <v>282</v>
      </c>
      <c r="L840" s="22" t="n">
        <v>420</v>
      </c>
      <c r="N840" s="22" t="n">
        <v>114</v>
      </c>
      <c r="O840" s="22" t="n">
        <v>91</v>
      </c>
      <c r="P840" s="22" t="n">
        <v>250</v>
      </c>
      <c r="Q840" s="22" t="n">
        <v>182</v>
      </c>
      <c r="R840" s="22" t="n">
        <v>159</v>
      </c>
      <c r="S840" s="22" t="n">
        <v>205</v>
      </c>
      <c r="T840" s="22" t="n">
        <v>205</v>
      </c>
      <c r="U840" s="22" t="n">
        <v>317</v>
      </c>
      <c r="V840" s="22" t="n">
        <v>295</v>
      </c>
      <c r="W840" s="22" t="n">
        <v>182</v>
      </c>
      <c r="Y840" s="22" t="n">
        <v>540</v>
      </c>
      <c r="Z840" s="22" t="n">
        <v>519</v>
      </c>
      <c r="AA840" s="22" t="n">
        <v>440</v>
      </c>
      <c r="AB840" s="22" t="n">
        <v>500</v>
      </c>
      <c r="AD840" s="22" t="n">
        <v>350</v>
      </c>
      <c r="AE840" s="22" t="n">
        <v>639</v>
      </c>
      <c r="AF840" s="22" t="n">
        <v>159</v>
      </c>
      <c r="AG840" s="22" t="n">
        <v>114</v>
      </c>
      <c r="AH840" s="22" t="n">
        <v>280</v>
      </c>
      <c r="AI840" s="22" t="n">
        <v>42</v>
      </c>
      <c r="AJ840" s="22" t="n">
        <v>416</v>
      </c>
      <c r="AL840" s="22" t="n">
        <v>296</v>
      </c>
      <c r="AM840" s="22" t="n">
        <v>417</v>
      </c>
      <c r="AN840" s="22" t="n">
        <v>184</v>
      </c>
      <c r="AO840" s="22" t="n">
        <v>215</v>
      </c>
      <c r="AP840" s="22" t="n">
        <v>465</v>
      </c>
      <c r="AQ840" s="22" t="n">
        <v>157</v>
      </c>
      <c r="AR840" s="22" t="n">
        <v>175</v>
      </c>
      <c r="AS840" s="22" t="n">
        <v>90</v>
      </c>
      <c r="AU840" s="22" t="n">
        <v>421</v>
      </c>
      <c r="AV840" s="22" t="n">
        <v>546</v>
      </c>
      <c r="AW840" s="22" t="n">
        <v>697</v>
      </c>
      <c r="AX840" s="22" t="n">
        <v>335</v>
      </c>
    </row>
    <row r="841">
      <c r="B841" s="23" t="inlineStr">
        <is>
          <t>1</t>
        </is>
      </c>
      <c r="C841" s="24" t="n">
        <v>0.08289305310594165</v>
      </c>
      <c r="D841" s="24" t="n">
        <v>0.09397765131383425</v>
      </c>
      <c r="E841" s="24" t="n">
        <v>0.07229877706923349</v>
      </c>
      <c r="G841" s="24" t="n">
        <v>0.1169465205494753</v>
      </c>
      <c r="H841" s="24" t="n">
        <v>0.09403371181055194</v>
      </c>
      <c r="I841" s="24" t="n">
        <v>0.09065452176529487</v>
      </c>
      <c r="J841" s="24" t="n">
        <v>0.06560633401468458</v>
      </c>
      <c r="K841" s="24" t="n">
        <v>0.07477494645410762</v>
      </c>
      <c r="L841" s="24" t="n">
        <v>0.06458783790879358</v>
      </c>
      <c r="N841" s="24" t="n">
        <v>0.05440241746684576</v>
      </c>
      <c r="O841" s="24" t="n">
        <v>0.07653099885684629</v>
      </c>
      <c r="P841" s="24" t="n">
        <v>0.1016545291966459</v>
      </c>
      <c r="Q841" s="24" t="n">
        <v>0.08583578909375056</v>
      </c>
      <c r="R841" s="24" t="n">
        <v>0.09441196482211264</v>
      </c>
      <c r="S841" s="24" t="n">
        <v>0.09358393556560921</v>
      </c>
      <c r="T841" s="24" t="n">
        <v>0.06103465996385166</v>
      </c>
      <c r="U841" s="24" t="n">
        <v>0.1036801517946687</v>
      </c>
      <c r="V841" s="24" t="n">
        <v>0.06911593064129237</v>
      </c>
      <c r="W841" s="24" t="n">
        <v>0.0637656865529854</v>
      </c>
      <c r="Y841" s="24" t="n">
        <v>0.0841438397333545</v>
      </c>
      <c r="Z841" s="24" t="n">
        <v>0.0928447028919327</v>
      </c>
      <c r="AA841" s="24" t="n">
        <v>0.08079431540109686</v>
      </c>
      <c r="AB841" s="24" t="n">
        <v>0.07305928025074063</v>
      </c>
      <c r="AD841" s="24" t="n">
        <v>0.05465041201299563</v>
      </c>
      <c r="AE841" s="24" t="n">
        <v>0.1031097819445751</v>
      </c>
      <c r="AF841" s="24" t="n">
        <v>0.09361857546211942</v>
      </c>
      <c r="AG841" s="24" t="n">
        <v>0.0867959248635469</v>
      </c>
      <c r="AH841" s="24" t="n">
        <v>0.0740399944290739</v>
      </c>
      <c r="AI841" s="24" t="n">
        <v>0.05337545068009941</v>
      </c>
      <c r="AJ841" s="24" t="n">
        <v>0.07939612841351051</v>
      </c>
      <c r="AL841" s="24" t="n">
        <v>0.0595665516333948</v>
      </c>
      <c r="AM841" s="24" t="n">
        <v>0.1271182853118296</v>
      </c>
      <c r="AN841" s="24" t="n">
        <v>0.08343432632538912</v>
      </c>
      <c r="AO841" s="24" t="n">
        <v>0.08602587156342587</v>
      </c>
      <c r="AP841" s="24" t="n">
        <v>0.08606286524933321</v>
      </c>
      <c r="AQ841" s="24" t="n">
        <v>0.05215535292859694</v>
      </c>
      <c r="AR841" s="24" t="n">
        <v>0.05505882970187223</v>
      </c>
      <c r="AS841" s="24" t="n">
        <v>0.03767988130164918</v>
      </c>
      <c r="AU841" s="24" t="n">
        <v>0.09925163903756162</v>
      </c>
      <c r="AV841" s="24" t="n">
        <v>0.05096507285790871</v>
      </c>
      <c r="AW841" s="24" t="n">
        <v>0.08481725952951422</v>
      </c>
      <c r="AX841" s="24" t="n">
        <v>0.1103856585110841</v>
      </c>
    </row>
    <row r="842">
      <c r="B842" s="23" t="inlineStr">
        <is>
          <t>2</t>
        </is>
      </c>
      <c r="C842" s="24" t="n">
        <v>0.1018161682059668</v>
      </c>
      <c r="D842" s="24" t="n">
        <v>0.1034283507390245</v>
      </c>
      <c r="E842" s="24" t="n">
        <v>0.1001427543020099</v>
      </c>
      <c r="G842" s="24" t="n">
        <v>0.1245756732682331</v>
      </c>
      <c r="H842" s="24" t="n">
        <v>0.1229510747752862</v>
      </c>
      <c r="I842" s="24" t="n">
        <v>0.07914745501248549</v>
      </c>
      <c r="J842" s="24" t="n">
        <v>0.09325460364750777</v>
      </c>
      <c r="K842" s="24" t="n">
        <v>0.09398058134416527</v>
      </c>
      <c r="L842" s="24" t="n">
        <v>0.1001982553538649</v>
      </c>
      <c r="N842" s="24" t="n">
        <v>0.1267328973600426</v>
      </c>
      <c r="O842" s="24" t="n">
        <v>0.1195410430450586</v>
      </c>
      <c r="P842" s="24" t="n">
        <v>0.1047738357555366</v>
      </c>
      <c r="Q842" s="24" t="n">
        <v>0.07117286693710967</v>
      </c>
      <c r="R842" s="24" t="n">
        <v>0.1098331032625428</v>
      </c>
      <c r="S842" s="24" t="n">
        <v>0.1033571802442018</v>
      </c>
      <c r="T842" s="24" t="n">
        <v>0.09183614642763341</v>
      </c>
      <c r="U842" s="24" t="n">
        <v>0.1390196237974515</v>
      </c>
      <c r="V842" s="24" t="n">
        <v>0.0702783087048483</v>
      </c>
      <c r="W842" s="24" t="n">
        <v>0.09281185834942761</v>
      </c>
      <c r="Y842" s="24" t="n">
        <v>0.1293276870674286</v>
      </c>
      <c r="Z842" s="24" t="n">
        <v>0.08922128521147572</v>
      </c>
      <c r="AA842" s="24" t="n">
        <v>0.07286868495922941</v>
      </c>
      <c r="AB842" s="24" t="n">
        <v>0.1106510016409988</v>
      </c>
      <c r="AD842" s="24" t="n">
        <v>0.07699656975557852</v>
      </c>
      <c r="AE842" s="24" t="n">
        <v>0.1232568982932563</v>
      </c>
      <c r="AF842" s="24" t="n">
        <v>0.1246735647007241</v>
      </c>
      <c r="AG842" s="24" t="n">
        <v>0.1263080096296316</v>
      </c>
      <c r="AH842" s="24" t="n">
        <v>0.09126594909214984</v>
      </c>
      <c r="AI842" s="24" t="n">
        <v>0.06931216460359313</v>
      </c>
      <c r="AJ842" s="24" t="n">
        <v>0.08471890659140012</v>
      </c>
      <c r="AL842" s="24" t="n">
        <v>0.1086998233958433</v>
      </c>
      <c r="AM842" s="24" t="n">
        <v>0.1295932288815339</v>
      </c>
      <c r="AN842" s="24" t="n">
        <v>0.1220318999303576</v>
      </c>
      <c r="AO842" s="24" t="n">
        <v>0.1185476945157237</v>
      </c>
      <c r="AP842" s="24" t="n">
        <v>0.06664623329210562</v>
      </c>
      <c r="AQ842" s="24" t="n">
        <v>0.1066392989271408</v>
      </c>
      <c r="AR842" s="24" t="n">
        <v>0.08142351251713252</v>
      </c>
      <c r="AS842" s="24" t="n">
        <v>0.0822583250724826</v>
      </c>
      <c r="AU842" s="24" t="n">
        <v>0.1231490764657369</v>
      </c>
      <c r="AV842" s="24" t="n">
        <v>0.08939488016919811</v>
      </c>
      <c r="AW842" s="24" t="n">
        <v>0.09883478583103791</v>
      </c>
      <c r="AX842" s="24" t="n">
        <v>0.1014375535562957</v>
      </c>
    </row>
    <row r="843">
      <c r="B843" s="23" t="inlineStr">
        <is>
          <t>3</t>
        </is>
      </c>
      <c r="C843" s="24" t="n">
        <v>0.1103803937081267</v>
      </c>
      <c r="D843" s="24" t="n">
        <v>0.1155511866943266</v>
      </c>
      <c r="E843" s="24" t="n">
        <v>0.1047287472304677</v>
      </c>
      <c r="G843" s="24" t="n">
        <v>0.09821555941314308</v>
      </c>
      <c r="H843" s="24" t="n">
        <v>0.1218897895074318</v>
      </c>
      <c r="I843" s="24" t="n">
        <v>0.1246338935862599</v>
      </c>
      <c r="J843" s="24" t="n">
        <v>0.09773239848883872</v>
      </c>
      <c r="K843" s="24" t="n">
        <v>0.08146014211032972</v>
      </c>
      <c r="L843" s="24" t="n">
        <v>0.1271915617271974</v>
      </c>
      <c r="N843" s="24" t="n">
        <v>0.09440091890995317</v>
      </c>
      <c r="O843" s="24" t="n">
        <v>0.09903743663199653</v>
      </c>
      <c r="P843" s="24" t="n">
        <v>0.1106448846249671</v>
      </c>
      <c r="Q843" s="24" t="n">
        <v>0.07112119031217989</v>
      </c>
      <c r="R843" s="24" t="n">
        <v>0.1073578920758528</v>
      </c>
      <c r="S843" s="24" t="n">
        <v>0.09107356713246556</v>
      </c>
      <c r="T843" s="24" t="n">
        <v>0.135289965902101</v>
      </c>
      <c r="U843" s="24" t="n">
        <v>0.1015410955962498</v>
      </c>
      <c r="V843" s="24" t="n">
        <v>0.1598610684460285</v>
      </c>
      <c r="W843" s="24" t="n">
        <v>0.09628361262561004</v>
      </c>
      <c r="Y843" s="24" t="n">
        <v>0.1069074155748425</v>
      </c>
      <c r="Z843" s="24" t="n">
        <v>0.1179956351444725</v>
      </c>
      <c r="AA843" s="24" t="n">
        <v>0.1019013787579047</v>
      </c>
      <c r="AB843" s="24" t="n">
        <v>0.1136881226373422</v>
      </c>
      <c r="AD843" s="24" t="n">
        <v>0.124842239573751</v>
      </c>
      <c r="AE843" s="24" t="n">
        <v>0.1198687525311917</v>
      </c>
      <c r="AF843" s="24" t="n">
        <v>0.1119182891345252</v>
      </c>
      <c r="AG843" s="24" t="n">
        <v>0.1158340301037124</v>
      </c>
      <c r="AH843" s="24" t="n">
        <v>0.09281929004864939</v>
      </c>
      <c r="AI843" s="24" t="n">
        <v>0.03073420659725976</v>
      </c>
      <c r="AJ843" s="24" t="n">
        <v>0.1015033421306542</v>
      </c>
      <c r="AL843" s="24" t="n">
        <v>0.1222215079747795</v>
      </c>
      <c r="AM843" s="24" t="n">
        <v>0.1084736802265369</v>
      </c>
      <c r="AN843" s="24" t="n">
        <v>0.1310437332124853</v>
      </c>
      <c r="AO843" s="24" t="n">
        <v>0.1460052629534312</v>
      </c>
      <c r="AP843" s="24" t="n">
        <v>0.09950155342828286</v>
      </c>
      <c r="AQ843" s="24" t="n">
        <v>0.07561238919984453</v>
      </c>
      <c r="AR843" s="24" t="n">
        <v>0.1014994541127069</v>
      </c>
      <c r="AS843" s="24" t="n">
        <v>0.08734431725392229</v>
      </c>
      <c r="AU843" s="24" t="n">
        <v>0.1237788585833485</v>
      </c>
      <c r="AV843" s="24" t="n">
        <v>0.1019291731637878</v>
      </c>
      <c r="AW843" s="24" t="n">
        <v>0.1148302490583643</v>
      </c>
      <c r="AX843" s="24" t="n">
        <v>0.09805044164237646</v>
      </c>
    </row>
    <row r="844">
      <c r="B844" s="23" t="inlineStr">
        <is>
          <t>Not Selected</t>
        </is>
      </c>
      <c r="C844" s="24" t="n">
        <v>0.7049103849799646</v>
      </c>
      <c r="D844" s="24" t="n">
        <v>0.6870428112528147</v>
      </c>
      <c r="E844" s="24" t="n">
        <v>0.7228297213982889</v>
      </c>
      <c r="G844" s="24" t="n">
        <v>0.6602622467691485</v>
      </c>
      <c r="H844" s="24" t="n">
        <v>0.66112542390673</v>
      </c>
      <c r="I844" s="24" t="n">
        <v>0.7055641296359598</v>
      </c>
      <c r="J844" s="24" t="n">
        <v>0.7434066638489689</v>
      </c>
      <c r="K844" s="24" t="n">
        <v>0.7497843300913973</v>
      </c>
      <c r="L844" s="24" t="n">
        <v>0.708022345010144</v>
      </c>
      <c r="N844" s="24" t="n">
        <v>0.7244637662631583</v>
      </c>
      <c r="O844" s="24" t="n">
        <v>0.7048905214660985</v>
      </c>
      <c r="P844" s="24" t="n">
        <v>0.6829267504228504</v>
      </c>
      <c r="Q844" s="24" t="n">
        <v>0.7718701536569599</v>
      </c>
      <c r="R844" s="24" t="n">
        <v>0.6883970398394919</v>
      </c>
      <c r="S844" s="24" t="n">
        <v>0.7119853170577235</v>
      </c>
      <c r="T844" s="24" t="n">
        <v>0.7118392277064139</v>
      </c>
      <c r="U844" s="24" t="n">
        <v>0.6557591288116299</v>
      </c>
      <c r="V844" s="24" t="n">
        <v>0.700744692207831</v>
      </c>
      <c r="W844" s="24" t="n">
        <v>0.7471388424719771</v>
      </c>
      <c r="Y844" s="24" t="n">
        <v>0.6796210576243745</v>
      </c>
      <c r="Z844" s="24" t="n">
        <v>0.699938376752119</v>
      </c>
      <c r="AA844" s="24" t="n">
        <v>0.744435620881769</v>
      </c>
      <c r="AB844" s="24" t="n">
        <v>0.7026015954709185</v>
      </c>
      <c r="AD844" s="24" t="n">
        <v>0.7435107786576749</v>
      </c>
      <c r="AE844" s="24" t="n">
        <v>0.6537645672309769</v>
      </c>
      <c r="AF844" s="24" t="n">
        <v>0.6697895707026315</v>
      </c>
      <c r="AG844" s="24" t="n">
        <v>0.6710620354031088</v>
      </c>
      <c r="AH844" s="24" t="n">
        <v>0.7418747664301267</v>
      </c>
      <c r="AI844" s="24" t="n">
        <v>0.8465781781190479</v>
      </c>
      <c r="AJ844" s="24" t="n">
        <v>0.7343816228644353</v>
      </c>
      <c r="AL844" s="24" t="n">
        <v>0.7095121169959823</v>
      </c>
      <c r="AM844" s="24" t="n">
        <v>0.6348148055800996</v>
      </c>
      <c r="AN844" s="24" t="n">
        <v>0.6634900405317682</v>
      </c>
      <c r="AO844" s="24" t="n">
        <v>0.6494211709674194</v>
      </c>
      <c r="AP844" s="24" t="n">
        <v>0.7477893480302784</v>
      </c>
      <c r="AQ844" s="24" t="n">
        <v>0.7655929589444176</v>
      </c>
      <c r="AR844" s="24" t="n">
        <v>0.7620182036682883</v>
      </c>
      <c r="AS844" s="24" t="n">
        <v>0.7927174763719459</v>
      </c>
      <c r="AU844" s="24" t="n">
        <v>0.6538204259133531</v>
      </c>
      <c r="AV844" s="24" t="n">
        <v>0.7577108738091052</v>
      </c>
      <c r="AW844" s="24" t="n">
        <v>0.7015177055810836</v>
      </c>
      <c r="AX844" s="24" t="n">
        <v>0.6901263462902437</v>
      </c>
    </row>
    <row r="846">
      <c r="B846" s="20" t="inlineStr">
        <is>
          <t>Imagine the government had to make a choice between each of the following. Which do you think would be the best approach?: Building more prison places|Reducing overcrowding through more community sentences</t>
        </is>
      </c>
    </row>
    <row r="847">
      <c r="B847" s="21" t="inlineStr">
        <is>
          <t>BASE: All Respondents</t>
        </is>
      </c>
    </row>
    <row r="848">
      <c r="B848" s="16" t="inlineStr">
        <is>
          <t>Unweighted</t>
        </is>
      </c>
      <c r="C848" s="22" t="n">
        <v>1999</v>
      </c>
      <c r="D848" s="22" t="n">
        <v>936</v>
      </c>
      <c r="E848" s="22" t="n">
        <v>1056</v>
      </c>
      <c r="G848" s="22" t="n">
        <v>282</v>
      </c>
      <c r="H848" s="22" t="n">
        <v>355</v>
      </c>
      <c r="I848" s="22" t="n">
        <v>333</v>
      </c>
      <c r="J848" s="22" t="n">
        <v>313</v>
      </c>
      <c r="K848" s="22" t="n">
        <v>283</v>
      </c>
      <c r="L848" s="22" t="n">
        <v>433</v>
      </c>
      <c r="N848" s="22" t="n">
        <v>103</v>
      </c>
      <c r="O848" s="22" t="n">
        <v>103</v>
      </c>
      <c r="P848" s="22" t="n">
        <v>259</v>
      </c>
      <c r="Q848" s="22" t="n">
        <v>192</v>
      </c>
      <c r="R848" s="22" t="n">
        <v>162</v>
      </c>
      <c r="S848" s="22" t="n">
        <v>220</v>
      </c>
      <c r="T848" s="22" t="n">
        <v>220</v>
      </c>
      <c r="U848" s="22" t="n">
        <v>302</v>
      </c>
      <c r="V848" s="22" t="n">
        <v>270</v>
      </c>
      <c r="W848" s="22" t="n">
        <v>168</v>
      </c>
      <c r="Y848" s="22" t="n">
        <v>568</v>
      </c>
      <c r="Z848" s="22" t="n">
        <v>481</v>
      </c>
      <c r="AA848" s="22" t="n">
        <v>459</v>
      </c>
      <c r="AB848" s="22" t="n">
        <v>474</v>
      </c>
      <c r="AD848" s="22" t="n">
        <v>355</v>
      </c>
      <c r="AE848" s="22" t="n">
        <v>640</v>
      </c>
      <c r="AF848" s="22" t="n">
        <v>155</v>
      </c>
      <c r="AG848" s="22" t="n">
        <v>118</v>
      </c>
      <c r="AH848" s="22" t="n">
        <v>274</v>
      </c>
      <c r="AI848" s="22" t="n">
        <v>42</v>
      </c>
      <c r="AJ848" s="22" t="n">
        <v>415</v>
      </c>
      <c r="AL848" s="22" t="n">
        <v>299</v>
      </c>
      <c r="AM848" s="22" t="n">
        <v>422</v>
      </c>
      <c r="AN848" s="22" t="n">
        <v>182</v>
      </c>
      <c r="AO848" s="22" t="n">
        <v>220</v>
      </c>
      <c r="AP848" s="22" t="n">
        <v>458</v>
      </c>
      <c r="AQ848" s="22" t="n">
        <v>159</v>
      </c>
      <c r="AR848" s="22" t="n">
        <v>174</v>
      </c>
      <c r="AS848" s="22" t="n">
        <v>85</v>
      </c>
      <c r="AU848" s="22" t="n">
        <v>423</v>
      </c>
      <c r="AV848" s="22" t="n">
        <v>543</v>
      </c>
      <c r="AW848" s="22" t="n">
        <v>701</v>
      </c>
      <c r="AX848" s="22" t="n">
        <v>332</v>
      </c>
    </row>
    <row r="849">
      <c r="B849" s="18" t="inlineStr">
        <is>
          <t>Weighted</t>
        </is>
      </c>
      <c r="C849" s="22" t="n">
        <v>1999</v>
      </c>
      <c r="D849" s="22" t="n">
        <v>987</v>
      </c>
      <c r="E849" s="22" t="n">
        <v>1009</v>
      </c>
      <c r="G849" s="22" t="n">
        <v>277</v>
      </c>
      <c r="H849" s="22" t="n">
        <v>341</v>
      </c>
      <c r="I849" s="22" t="n">
        <v>340</v>
      </c>
      <c r="J849" s="22" t="n">
        <v>341</v>
      </c>
      <c r="K849" s="22" t="n">
        <v>282</v>
      </c>
      <c r="L849" s="22" t="n">
        <v>420</v>
      </c>
      <c r="N849" s="22" t="n">
        <v>114</v>
      </c>
      <c r="O849" s="22" t="n">
        <v>91</v>
      </c>
      <c r="P849" s="22" t="n">
        <v>250</v>
      </c>
      <c r="Q849" s="22" t="n">
        <v>182</v>
      </c>
      <c r="R849" s="22" t="n">
        <v>159</v>
      </c>
      <c r="S849" s="22" t="n">
        <v>205</v>
      </c>
      <c r="T849" s="22" t="n">
        <v>205</v>
      </c>
      <c r="U849" s="22" t="n">
        <v>317</v>
      </c>
      <c r="V849" s="22" t="n">
        <v>295</v>
      </c>
      <c r="W849" s="22" t="n">
        <v>182</v>
      </c>
      <c r="Y849" s="22" t="n">
        <v>540</v>
      </c>
      <c r="Z849" s="22" t="n">
        <v>519</v>
      </c>
      <c r="AA849" s="22" t="n">
        <v>440</v>
      </c>
      <c r="AB849" s="22" t="n">
        <v>500</v>
      </c>
      <c r="AD849" s="22" t="n">
        <v>350</v>
      </c>
      <c r="AE849" s="22" t="n">
        <v>639</v>
      </c>
      <c r="AF849" s="22" t="n">
        <v>159</v>
      </c>
      <c r="AG849" s="22" t="n">
        <v>114</v>
      </c>
      <c r="AH849" s="22" t="n">
        <v>280</v>
      </c>
      <c r="AI849" s="22" t="n">
        <v>42</v>
      </c>
      <c r="AJ849" s="22" t="n">
        <v>416</v>
      </c>
      <c r="AL849" s="22" t="n">
        <v>296</v>
      </c>
      <c r="AM849" s="22" t="n">
        <v>417</v>
      </c>
      <c r="AN849" s="22" t="n">
        <v>184</v>
      </c>
      <c r="AO849" s="22" t="n">
        <v>215</v>
      </c>
      <c r="AP849" s="22" t="n">
        <v>465</v>
      </c>
      <c r="AQ849" s="22" t="n">
        <v>157</v>
      </c>
      <c r="AR849" s="22" t="n">
        <v>175</v>
      </c>
      <c r="AS849" s="22" t="n">
        <v>90</v>
      </c>
      <c r="AU849" s="22" t="n">
        <v>421</v>
      </c>
      <c r="AV849" s="22" t="n">
        <v>546</v>
      </c>
      <c r="AW849" s="22" t="n">
        <v>697</v>
      </c>
      <c r="AX849" s="22" t="n">
        <v>335</v>
      </c>
    </row>
    <row r="850">
      <c r="B850" s="23" t="inlineStr">
        <is>
          <t>-2</t>
        </is>
      </c>
      <c r="C850" s="24" t="n">
        <v>0.2086649947177156</v>
      </c>
      <c r="D850" s="24" t="n">
        <v>0.2218961125426387</v>
      </c>
      <c r="E850" s="24" t="n">
        <v>0.1963485668809884</v>
      </c>
      <c r="G850" s="24" t="n">
        <v>0.1009703305904638</v>
      </c>
      <c r="H850" s="24" t="n">
        <v>0.1449289712248758</v>
      </c>
      <c r="I850" s="24" t="n">
        <v>0.2202011807087713</v>
      </c>
      <c r="J850" s="24" t="n">
        <v>0.2001232410225052</v>
      </c>
      <c r="K850" s="24" t="n">
        <v>0.2837272155504009</v>
      </c>
      <c r="L850" s="24" t="n">
        <v>0.2786478713457688</v>
      </c>
      <c r="N850" s="24" t="n">
        <v>0.2214536530238074</v>
      </c>
      <c r="O850" s="24" t="n">
        <v>0.1410319654533519</v>
      </c>
      <c r="P850" s="24" t="n">
        <v>0.1755593164486309</v>
      </c>
      <c r="Q850" s="24" t="n">
        <v>0.2123934707361432</v>
      </c>
      <c r="R850" s="24" t="n">
        <v>0.2188159996847256</v>
      </c>
      <c r="S850" s="24" t="n">
        <v>0.1560546288284839</v>
      </c>
      <c r="T850" s="24" t="n">
        <v>0.2597295076285751</v>
      </c>
      <c r="U850" s="24" t="n">
        <v>0.1730093753537525</v>
      </c>
      <c r="V850" s="24" t="n">
        <v>0.2326504344490108</v>
      </c>
      <c r="W850" s="24" t="n">
        <v>0.2923355186260411</v>
      </c>
      <c r="Y850" s="24" t="n">
        <v>0.2153209723972514</v>
      </c>
      <c r="Z850" s="24" t="n">
        <v>0.2129495854275388</v>
      </c>
      <c r="AA850" s="24" t="n">
        <v>0.2204008460210163</v>
      </c>
      <c r="AB850" s="24" t="n">
        <v>0.1867015845201157</v>
      </c>
      <c r="AD850" s="24" t="n">
        <v>0.2644437647747652</v>
      </c>
      <c r="AE850" s="24" t="n">
        <v>0.1709245996632567</v>
      </c>
      <c r="AF850" s="24" t="n">
        <v>0.1671537430938022</v>
      </c>
      <c r="AG850" s="24" t="n">
        <v>0.1696647779254276</v>
      </c>
      <c r="AH850" s="24" t="n">
        <v>0.3339680540587273</v>
      </c>
      <c r="AI850" s="24" t="n">
        <v>0.08956738424766642</v>
      </c>
      <c r="AJ850" s="24" t="n">
        <v>0.1741269774115582</v>
      </c>
      <c r="AL850" s="24" t="n">
        <v>0.2004791833132945</v>
      </c>
      <c r="AM850" s="24" t="n">
        <v>0.1786409887649163</v>
      </c>
      <c r="AN850" s="24" t="n">
        <v>0.1454868257491712</v>
      </c>
      <c r="AO850" s="24" t="n">
        <v>0.1171452262315176</v>
      </c>
      <c r="AP850" s="24" t="n">
        <v>0.318419317825219</v>
      </c>
      <c r="AQ850" s="24" t="n">
        <v>0.2028730411488759</v>
      </c>
      <c r="AR850" s="24" t="n">
        <v>0.1691060083468635</v>
      </c>
      <c r="AS850" s="24" t="n">
        <v>0.2421406163716037</v>
      </c>
      <c r="AU850" s="24" t="n">
        <v>0.08071788018165224</v>
      </c>
      <c r="AV850" s="24" t="n">
        <v>0.3765770401272508</v>
      </c>
      <c r="AW850" s="24" t="n">
        <v>0.2132816763344759</v>
      </c>
      <c r="AX850" s="24" t="n">
        <v>0.08616232953129133</v>
      </c>
    </row>
    <row r="851">
      <c r="B851" s="23" t="inlineStr">
        <is>
          <t>-1</t>
        </is>
      </c>
      <c r="C851" s="24" t="n">
        <v>0.2950479651742294</v>
      </c>
      <c r="D851" s="24" t="n">
        <v>0.3022818321984369</v>
      </c>
      <c r="E851" s="24" t="n">
        <v>0.2879873427078453</v>
      </c>
      <c r="G851" s="24" t="n">
        <v>0.3239338445591496</v>
      </c>
      <c r="H851" s="24" t="n">
        <v>0.2552742986629662</v>
      </c>
      <c r="I851" s="24" t="n">
        <v>0.2228214675802652</v>
      </c>
      <c r="J851" s="24" t="n">
        <v>0.2910088318509336</v>
      </c>
      <c r="K851" s="24" t="n">
        <v>0.3137138897842366</v>
      </c>
      <c r="L851" s="24" t="n">
        <v>0.3575394407083703</v>
      </c>
      <c r="N851" s="24" t="n">
        <v>0.3341812309612812</v>
      </c>
      <c r="O851" s="24" t="n">
        <v>0.3221815919430117</v>
      </c>
      <c r="P851" s="24" t="n">
        <v>0.282888898148535</v>
      </c>
      <c r="Q851" s="24" t="n">
        <v>0.3652027898951936</v>
      </c>
      <c r="R851" s="24" t="n">
        <v>0.259486204500901</v>
      </c>
      <c r="S851" s="24" t="n">
        <v>0.3355200903547196</v>
      </c>
      <c r="T851" s="24" t="n">
        <v>0.2600881229573335</v>
      </c>
      <c r="U851" s="24" t="n">
        <v>0.2760533070361579</v>
      </c>
      <c r="V851" s="24" t="n">
        <v>0.2895040144222804</v>
      </c>
      <c r="W851" s="24" t="n">
        <v>0.2706328138278478</v>
      </c>
      <c r="Y851" s="24" t="n">
        <v>0.2788041739039747</v>
      </c>
      <c r="Z851" s="24" t="n">
        <v>0.3312039991582941</v>
      </c>
      <c r="AA851" s="24" t="n">
        <v>0.2875998723883274</v>
      </c>
      <c r="AB851" s="24" t="n">
        <v>0.2816156181222392</v>
      </c>
      <c r="AD851" s="24" t="n">
        <v>0.3395502789728993</v>
      </c>
      <c r="AE851" s="24" t="n">
        <v>0.3003747947423266</v>
      </c>
      <c r="AF851" s="24" t="n">
        <v>0.2962145077416204</v>
      </c>
      <c r="AG851" s="24" t="n">
        <v>0.1980484142286574</v>
      </c>
      <c r="AH851" s="24" t="n">
        <v>0.3012805508694129</v>
      </c>
      <c r="AI851" s="24" t="n">
        <v>0.2682082052415691</v>
      </c>
      <c r="AJ851" s="24" t="n">
        <v>0.2741626366008704</v>
      </c>
      <c r="AL851" s="24" t="n">
        <v>0.3560338238359971</v>
      </c>
      <c r="AM851" s="24" t="n">
        <v>0.2810619718716776</v>
      </c>
      <c r="AN851" s="24" t="n">
        <v>0.2842306194883712</v>
      </c>
      <c r="AO851" s="24" t="n">
        <v>0.2640534687411963</v>
      </c>
      <c r="AP851" s="24" t="n">
        <v>0.2942276299099161</v>
      </c>
      <c r="AQ851" s="24" t="n">
        <v>0.2498568054891779</v>
      </c>
      <c r="AR851" s="24" t="n">
        <v>0.3195232431094951</v>
      </c>
      <c r="AS851" s="24" t="n">
        <v>0.2909158981666072</v>
      </c>
      <c r="AU851" s="24" t="n">
        <v>0.2128257525453441</v>
      </c>
      <c r="AV851" s="24" t="n">
        <v>0.3503317296286905</v>
      </c>
      <c r="AW851" s="24" t="n">
        <v>0.3223303294641697</v>
      </c>
      <c r="AX851" s="24" t="n">
        <v>0.2515721418930619</v>
      </c>
    </row>
    <row r="852">
      <c r="B852" s="23" t="inlineStr">
        <is>
          <t>0</t>
        </is>
      </c>
      <c r="C852" s="24" t="n">
        <v>0.1066155273871087</v>
      </c>
      <c r="D852" s="24" t="n">
        <v>0.09501891732231224</v>
      </c>
      <c r="E852" s="24" t="n">
        <v>0.1174743677963308</v>
      </c>
      <c r="G852" s="24" t="n">
        <v>0.09581371936376308</v>
      </c>
      <c r="H852" s="24" t="n">
        <v>0.08005146218880428</v>
      </c>
      <c r="I852" s="24" t="n">
        <v>0.09953299113193571</v>
      </c>
      <c r="J852" s="24" t="n">
        <v>0.1185184024653061</v>
      </c>
      <c r="K852" s="24" t="n">
        <v>0.1020856254140121</v>
      </c>
      <c r="L852" s="24" t="n">
        <v>0.1344373235016031</v>
      </c>
      <c r="N852" s="24" t="n">
        <v>0.1257564120792392</v>
      </c>
      <c r="O852" s="24" t="n">
        <v>0.1061066989075367</v>
      </c>
      <c r="P852" s="24" t="n">
        <v>0.07189664718541407</v>
      </c>
      <c r="Q852" s="24" t="n">
        <v>0.09662202403474011</v>
      </c>
      <c r="R852" s="24" t="n">
        <v>0.1019679250771218</v>
      </c>
      <c r="S852" s="24" t="n">
        <v>0.1331158000644088</v>
      </c>
      <c r="T852" s="24" t="n">
        <v>0.09447731587959854</v>
      </c>
      <c r="U852" s="24" t="n">
        <v>0.1300221069896744</v>
      </c>
      <c r="V852" s="24" t="n">
        <v>0.1067385485137865</v>
      </c>
      <c r="W852" s="24" t="n">
        <v>0.09953305250761232</v>
      </c>
      <c r="Y852" s="24" t="n">
        <v>0.08662221018117273</v>
      </c>
      <c r="Z852" s="24" t="n">
        <v>0.1184585980587449</v>
      </c>
      <c r="AA852" s="24" t="n">
        <v>0.1047280801672882</v>
      </c>
      <c r="AB852" s="24" t="n">
        <v>0.1175761561658032</v>
      </c>
      <c r="AD852" s="24" t="n">
        <v>0.1179567835487039</v>
      </c>
      <c r="AE852" s="24" t="n">
        <v>0.0957420483440875</v>
      </c>
      <c r="AF852" s="24" t="n">
        <v>0.09819466110686284</v>
      </c>
      <c r="AG852" s="24" t="n">
        <v>0.1514129323878022</v>
      </c>
      <c r="AH852" s="24" t="n">
        <v>0.08431910955803162</v>
      </c>
      <c r="AI852" s="24" t="n">
        <v>0.1552129800327941</v>
      </c>
      <c r="AJ852" s="24" t="n">
        <v>0.1147350507152345</v>
      </c>
      <c r="AL852" s="24" t="n">
        <v>0.09350798470353469</v>
      </c>
      <c r="AM852" s="24" t="n">
        <v>0.08094574963088023</v>
      </c>
      <c r="AN852" s="24" t="n">
        <v>0.10672021087723</v>
      </c>
      <c r="AO852" s="24" t="n">
        <v>0.1170622498976735</v>
      </c>
      <c r="AP852" s="24" t="n">
        <v>0.104810846566526</v>
      </c>
      <c r="AQ852" s="24" t="n">
        <v>0.1346764270026987</v>
      </c>
      <c r="AR852" s="24" t="n">
        <v>0.1464953713519329</v>
      </c>
      <c r="AS852" s="24" t="n">
        <v>0.1261749516352157</v>
      </c>
      <c r="AU852" s="24" t="n">
        <v>0.09125633375066208</v>
      </c>
      <c r="AV852" s="24" t="n">
        <v>0.1077094986804275</v>
      </c>
      <c r="AW852" s="24" t="n">
        <v>0.07339797286783287</v>
      </c>
      <c r="AX852" s="24" t="n">
        <v>0.1932569906814816</v>
      </c>
    </row>
    <row r="853">
      <c r="B853" s="23" t="inlineStr">
        <is>
          <t>1</t>
        </is>
      </c>
      <c r="C853" s="24" t="n">
        <v>0.2958382087740943</v>
      </c>
      <c r="D853" s="24" t="n">
        <v>0.2869891370003826</v>
      </c>
      <c r="E853" s="24" t="n">
        <v>0.3044578519032631</v>
      </c>
      <c r="G853" s="24" t="n">
        <v>0.3694844127901016</v>
      </c>
      <c r="H853" s="24" t="n">
        <v>0.3667514221954827</v>
      </c>
      <c r="I853" s="24" t="n">
        <v>0.3549678774013932</v>
      </c>
      <c r="J853" s="24" t="n">
        <v>0.3006089696455985</v>
      </c>
      <c r="K853" s="24" t="n">
        <v>0.238976949807947</v>
      </c>
      <c r="L853" s="24" t="n">
        <v>0.1761034067626319</v>
      </c>
      <c r="N853" s="24" t="n">
        <v>0.2618543820934574</v>
      </c>
      <c r="O853" s="24" t="n">
        <v>0.3088663634012584</v>
      </c>
      <c r="P853" s="24" t="n">
        <v>0.3736281589619894</v>
      </c>
      <c r="Q853" s="24" t="n">
        <v>0.2701238070645882</v>
      </c>
      <c r="R853" s="24" t="n">
        <v>0.3024784169915907</v>
      </c>
      <c r="S853" s="24" t="n">
        <v>0.2839310212080199</v>
      </c>
      <c r="T853" s="24" t="n">
        <v>0.284374229210026</v>
      </c>
      <c r="U853" s="24" t="n">
        <v>0.3009047887797425</v>
      </c>
      <c r="V853" s="24" t="n">
        <v>0.2643163976783433</v>
      </c>
      <c r="W853" s="24" t="n">
        <v>0.2921877282403075</v>
      </c>
      <c r="Y853" s="24" t="n">
        <v>0.2996625943371678</v>
      </c>
      <c r="Z853" s="24" t="n">
        <v>0.2642122459594812</v>
      </c>
      <c r="AA853" s="24" t="n">
        <v>0.3027934096489925</v>
      </c>
      <c r="AB853" s="24" t="n">
        <v>0.3184150449976331</v>
      </c>
      <c r="AD853" s="24" t="n">
        <v>0.2006399805837566</v>
      </c>
      <c r="AE853" s="24" t="n">
        <v>0.316699483066488</v>
      </c>
      <c r="AF853" s="24" t="n">
        <v>0.3852564838799126</v>
      </c>
      <c r="AG853" s="24" t="n">
        <v>0.3448827762769789</v>
      </c>
      <c r="AH853" s="24" t="n">
        <v>0.2323452186325883</v>
      </c>
      <c r="AI853" s="24" t="n">
        <v>0.4125961102653874</v>
      </c>
      <c r="AJ853" s="24" t="n">
        <v>0.3270676058577757</v>
      </c>
      <c r="AL853" s="24" t="n">
        <v>0.2647302120182774</v>
      </c>
      <c r="AM853" s="24" t="n">
        <v>0.3345744063047063</v>
      </c>
      <c r="AN853" s="24" t="n">
        <v>0.3914655105123613</v>
      </c>
      <c r="AO853" s="24" t="n">
        <v>0.3613916079740928</v>
      </c>
      <c r="AP853" s="24" t="n">
        <v>0.2085163762176309</v>
      </c>
      <c r="AQ853" s="24" t="n">
        <v>0.3103437225653579</v>
      </c>
      <c r="AR853" s="24" t="n">
        <v>0.2999335567799853</v>
      </c>
      <c r="AS853" s="24" t="n">
        <v>0.2846830773055509</v>
      </c>
      <c r="AU853" s="24" t="n">
        <v>0.4609472302303337</v>
      </c>
      <c r="AV853" s="24" t="n">
        <v>0.1266692191863604</v>
      </c>
      <c r="AW853" s="24" t="n">
        <v>0.2808183577515508</v>
      </c>
      <c r="AX853" s="24" t="n">
        <v>0.3952752525064619</v>
      </c>
    </row>
    <row r="854">
      <c r="B854" s="23" t="inlineStr">
        <is>
          <t>2</t>
        </is>
      </c>
      <c r="C854" s="24" t="n">
        <v>0.09383330394685198</v>
      </c>
      <c r="D854" s="24" t="n">
        <v>0.09381400093622955</v>
      </c>
      <c r="E854" s="24" t="n">
        <v>0.09373187071157246</v>
      </c>
      <c r="G854" s="24" t="n">
        <v>0.109797692696522</v>
      </c>
      <c r="H854" s="24" t="n">
        <v>0.1529938457278711</v>
      </c>
      <c r="I854" s="24" t="n">
        <v>0.1024764831776346</v>
      </c>
      <c r="J854" s="24" t="n">
        <v>0.08974055501565666</v>
      </c>
      <c r="K854" s="24" t="n">
        <v>0.06149631944340313</v>
      </c>
      <c r="L854" s="24" t="n">
        <v>0.05327195768162563</v>
      </c>
      <c r="N854" s="24" t="n">
        <v>0.05675432184221455</v>
      </c>
      <c r="O854" s="24" t="n">
        <v>0.1218133802948413</v>
      </c>
      <c r="P854" s="24" t="n">
        <v>0.09602697925543072</v>
      </c>
      <c r="Q854" s="24" t="n">
        <v>0.05565790826933495</v>
      </c>
      <c r="R854" s="24" t="n">
        <v>0.117251453745661</v>
      </c>
      <c r="S854" s="24" t="n">
        <v>0.09137845954436767</v>
      </c>
      <c r="T854" s="24" t="n">
        <v>0.1013308243244671</v>
      </c>
      <c r="U854" s="24" t="n">
        <v>0.1200104218406726</v>
      </c>
      <c r="V854" s="24" t="n">
        <v>0.1067906049365792</v>
      </c>
      <c r="W854" s="24" t="n">
        <v>0.04531088679819132</v>
      </c>
      <c r="Y854" s="24" t="n">
        <v>0.1195900491804333</v>
      </c>
      <c r="Z854" s="24" t="n">
        <v>0.07317557139594111</v>
      </c>
      <c r="AA854" s="24" t="n">
        <v>0.08447779177437542</v>
      </c>
      <c r="AB854" s="24" t="n">
        <v>0.09569159619420899</v>
      </c>
      <c r="AD854" s="24" t="n">
        <v>0.07740919211987503</v>
      </c>
      <c r="AE854" s="24" t="n">
        <v>0.1162590741838411</v>
      </c>
      <c r="AF854" s="24" t="n">
        <v>0.05318060417780194</v>
      </c>
      <c r="AG854" s="24" t="n">
        <v>0.1359910991811336</v>
      </c>
      <c r="AH854" s="24" t="n">
        <v>0.04808706688123969</v>
      </c>
      <c r="AI854" s="24" t="n">
        <v>0.0744153202125831</v>
      </c>
      <c r="AJ854" s="24" t="n">
        <v>0.1099077294145613</v>
      </c>
      <c r="AL854" s="24" t="n">
        <v>0.08524879612889609</v>
      </c>
      <c r="AM854" s="24" t="n">
        <v>0.1247768834278195</v>
      </c>
      <c r="AN854" s="24" t="n">
        <v>0.07209683337286647</v>
      </c>
      <c r="AO854" s="24" t="n">
        <v>0.1403474471555201</v>
      </c>
      <c r="AP854" s="24" t="n">
        <v>0.07402582948070793</v>
      </c>
      <c r="AQ854" s="24" t="n">
        <v>0.1022500037938893</v>
      </c>
      <c r="AR854" s="24" t="n">
        <v>0.06494182041172315</v>
      </c>
      <c r="AS854" s="24" t="n">
        <v>0.05608545652102247</v>
      </c>
      <c r="AU854" s="24" t="n">
        <v>0.1542528032920079</v>
      </c>
      <c r="AV854" s="24" t="n">
        <v>0.03871251237727073</v>
      </c>
      <c r="AW854" s="24" t="n">
        <v>0.1101716635819708</v>
      </c>
      <c r="AX854" s="24" t="n">
        <v>0.07373328538770324</v>
      </c>
    </row>
    <row r="856">
      <c r="B856" s="20" t="inlineStr">
        <is>
          <t>Imagine the government had to make a choice between each of the following. Which do you think would be the best approach?: Keeping people in prison closer to home | Moving people in prisons to where there is better rehabilitation</t>
        </is>
      </c>
    </row>
    <row r="857">
      <c r="B857" s="21" t="inlineStr">
        <is>
          <t>BASE: All Respondents</t>
        </is>
      </c>
    </row>
    <row r="858">
      <c r="B858" s="16" t="inlineStr">
        <is>
          <t>Unweighted</t>
        </is>
      </c>
      <c r="C858" s="22" t="n">
        <v>1999</v>
      </c>
      <c r="D858" s="22" t="n">
        <v>936</v>
      </c>
      <c r="E858" s="22" t="n">
        <v>1056</v>
      </c>
      <c r="G858" s="22" t="n">
        <v>282</v>
      </c>
      <c r="H858" s="22" t="n">
        <v>355</v>
      </c>
      <c r="I858" s="22" t="n">
        <v>333</v>
      </c>
      <c r="J858" s="22" t="n">
        <v>313</v>
      </c>
      <c r="K858" s="22" t="n">
        <v>283</v>
      </c>
      <c r="L858" s="22" t="n">
        <v>433</v>
      </c>
      <c r="N858" s="22" t="n">
        <v>103</v>
      </c>
      <c r="O858" s="22" t="n">
        <v>103</v>
      </c>
      <c r="P858" s="22" t="n">
        <v>259</v>
      </c>
      <c r="Q858" s="22" t="n">
        <v>192</v>
      </c>
      <c r="R858" s="22" t="n">
        <v>162</v>
      </c>
      <c r="S858" s="22" t="n">
        <v>220</v>
      </c>
      <c r="T858" s="22" t="n">
        <v>220</v>
      </c>
      <c r="U858" s="22" t="n">
        <v>302</v>
      </c>
      <c r="V858" s="22" t="n">
        <v>270</v>
      </c>
      <c r="W858" s="22" t="n">
        <v>168</v>
      </c>
      <c r="Y858" s="22" t="n">
        <v>568</v>
      </c>
      <c r="Z858" s="22" t="n">
        <v>481</v>
      </c>
      <c r="AA858" s="22" t="n">
        <v>459</v>
      </c>
      <c r="AB858" s="22" t="n">
        <v>474</v>
      </c>
      <c r="AD858" s="22" t="n">
        <v>355</v>
      </c>
      <c r="AE858" s="22" t="n">
        <v>640</v>
      </c>
      <c r="AF858" s="22" t="n">
        <v>155</v>
      </c>
      <c r="AG858" s="22" t="n">
        <v>118</v>
      </c>
      <c r="AH858" s="22" t="n">
        <v>274</v>
      </c>
      <c r="AI858" s="22" t="n">
        <v>42</v>
      </c>
      <c r="AJ858" s="22" t="n">
        <v>415</v>
      </c>
      <c r="AL858" s="22" t="n">
        <v>299</v>
      </c>
      <c r="AM858" s="22" t="n">
        <v>422</v>
      </c>
      <c r="AN858" s="22" t="n">
        <v>182</v>
      </c>
      <c r="AO858" s="22" t="n">
        <v>220</v>
      </c>
      <c r="AP858" s="22" t="n">
        <v>458</v>
      </c>
      <c r="AQ858" s="22" t="n">
        <v>159</v>
      </c>
      <c r="AR858" s="22" t="n">
        <v>174</v>
      </c>
      <c r="AS858" s="22" t="n">
        <v>85</v>
      </c>
      <c r="AU858" s="22" t="n">
        <v>423</v>
      </c>
      <c r="AV858" s="22" t="n">
        <v>543</v>
      </c>
      <c r="AW858" s="22" t="n">
        <v>701</v>
      </c>
      <c r="AX858" s="22" t="n">
        <v>332</v>
      </c>
    </row>
    <row r="859">
      <c r="B859" s="18" t="inlineStr">
        <is>
          <t>Weighted</t>
        </is>
      </c>
      <c r="C859" s="22" t="n">
        <v>1999</v>
      </c>
      <c r="D859" s="22" t="n">
        <v>987</v>
      </c>
      <c r="E859" s="22" t="n">
        <v>1009</v>
      </c>
      <c r="G859" s="22" t="n">
        <v>277</v>
      </c>
      <c r="H859" s="22" t="n">
        <v>341</v>
      </c>
      <c r="I859" s="22" t="n">
        <v>340</v>
      </c>
      <c r="J859" s="22" t="n">
        <v>341</v>
      </c>
      <c r="K859" s="22" t="n">
        <v>282</v>
      </c>
      <c r="L859" s="22" t="n">
        <v>420</v>
      </c>
      <c r="N859" s="22" t="n">
        <v>114</v>
      </c>
      <c r="O859" s="22" t="n">
        <v>91</v>
      </c>
      <c r="P859" s="22" t="n">
        <v>250</v>
      </c>
      <c r="Q859" s="22" t="n">
        <v>182</v>
      </c>
      <c r="R859" s="22" t="n">
        <v>159</v>
      </c>
      <c r="S859" s="22" t="n">
        <v>205</v>
      </c>
      <c r="T859" s="22" t="n">
        <v>205</v>
      </c>
      <c r="U859" s="22" t="n">
        <v>317</v>
      </c>
      <c r="V859" s="22" t="n">
        <v>295</v>
      </c>
      <c r="W859" s="22" t="n">
        <v>182</v>
      </c>
      <c r="Y859" s="22" t="n">
        <v>540</v>
      </c>
      <c r="Z859" s="22" t="n">
        <v>519</v>
      </c>
      <c r="AA859" s="22" t="n">
        <v>440</v>
      </c>
      <c r="AB859" s="22" t="n">
        <v>500</v>
      </c>
      <c r="AD859" s="22" t="n">
        <v>350</v>
      </c>
      <c r="AE859" s="22" t="n">
        <v>639</v>
      </c>
      <c r="AF859" s="22" t="n">
        <v>159</v>
      </c>
      <c r="AG859" s="22" t="n">
        <v>114</v>
      </c>
      <c r="AH859" s="22" t="n">
        <v>280</v>
      </c>
      <c r="AI859" s="22" t="n">
        <v>42</v>
      </c>
      <c r="AJ859" s="22" t="n">
        <v>416</v>
      </c>
      <c r="AL859" s="22" t="n">
        <v>296</v>
      </c>
      <c r="AM859" s="22" t="n">
        <v>417</v>
      </c>
      <c r="AN859" s="22" t="n">
        <v>184</v>
      </c>
      <c r="AO859" s="22" t="n">
        <v>215</v>
      </c>
      <c r="AP859" s="22" t="n">
        <v>465</v>
      </c>
      <c r="AQ859" s="22" t="n">
        <v>157</v>
      </c>
      <c r="AR859" s="22" t="n">
        <v>175</v>
      </c>
      <c r="AS859" s="22" t="n">
        <v>90</v>
      </c>
      <c r="AU859" s="22" t="n">
        <v>421</v>
      </c>
      <c r="AV859" s="22" t="n">
        <v>546</v>
      </c>
      <c r="AW859" s="22" t="n">
        <v>697</v>
      </c>
      <c r="AX859" s="22" t="n">
        <v>335</v>
      </c>
    </row>
    <row r="860">
      <c r="B860" s="23" t="inlineStr">
        <is>
          <t>-2</t>
        </is>
      </c>
      <c r="C860" s="24" t="n">
        <v>0.04273181438788806</v>
      </c>
      <c r="D860" s="24" t="n">
        <v>0.03954826416399772</v>
      </c>
      <c r="E860" s="24" t="n">
        <v>0.04597431553822708</v>
      </c>
      <c r="G860" s="24" t="n">
        <v>0.02969967388831091</v>
      </c>
      <c r="H860" s="24" t="n">
        <v>0.03435097222364981</v>
      </c>
      <c r="I860" s="24" t="n">
        <v>0.05123289102047913</v>
      </c>
      <c r="J860" s="24" t="n">
        <v>0.0359443173618709</v>
      </c>
      <c r="K860" s="24" t="n">
        <v>0.05291763331670184</v>
      </c>
      <c r="L860" s="24" t="n">
        <v>0.04992104950662325</v>
      </c>
      <c r="N860" s="24" t="n">
        <v>0.01887731477476573</v>
      </c>
      <c r="O860" s="24" t="n">
        <v>0.0528822014096104</v>
      </c>
      <c r="P860" s="24" t="n">
        <v>0.04273480437323374</v>
      </c>
      <c r="Q860" s="24" t="n">
        <v>0.03790115047868071</v>
      </c>
      <c r="R860" s="24" t="n">
        <v>0.03198428304249097</v>
      </c>
      <c r="S860" s="24" t="n">
        <v>0.04686866412989369</v>
      </c>
      <c r="T860" s="24" t="n">
        <v>0.06338394666974115</v>
      </c>
      <c r="U860" s="24" t="n">
        <v>0.03817055378195476</v>
      </c>
      <c r="V860" s="24" t="n">
        <v>0.04578029460011735</v>
      </c>
      <c r="W860" s="24" t="n">
        <v>0.04190863983678173</v>
      </c>
      <c r="Y860" s="24" t="n">
        <v>0.0442474390256334</v>
      </c>
      <c r="Z860" s="24" t="n">
        <v>0.04541136179703419</v>
      </c>
      <c r="AA860" s="24" t="n">
        <v>0.03066647875397616</v>
      </c>
      <c r="AB860" s="24" t="n">
        <v>0.04893106492627187</v>
      </c>
      <c r="AD860" s="24" t="n">
        <v>0.05929464551341708</v>
      </c>
      <c r="AE860" s="24" t="n">
        <v>0.03836390357840069</v>
      </c>
      <c r="AF860" s="24" t="n">
        <v>0.03954952196925021</v>
      </c>
      <c r="AG860" s="24" t="n">
        <v>0.04261299684949395</v>
      </c>
      <c r="AH860" s="24" t="n">
        <v>0.0463337858533207</v>
      </c>
      <c r="AI860" s="24" t="n">
        <v>0.02101485368434615</v>
      </c>
      <c r="AJ860" s="24" t="n">
        <v>0.0365506955649771</v>
      </c>
      <c r="AL860" s="24" t="n">
        <v>0.0377591099243463</v>
      </c>
      <c r="AM860" s="24" t="n">
        <v>0.03805204198982282</v>
      </c>
      <c r="AN860" s="24" t="n">
        <v>0.05723287531425551</v>
      </c>
      <c r="AO860" s="24" t="n">
        <v>0.03239183428707249</v>
      </c>
      <c r="AP860" s="24" t="n">
        <v>0.06102959521150347</v>
      </c>
      <c r="AQ860" s="24" t="n">
        <v>0.04316477292095596</v>
      </c>
      <c r="AR860" s="24" t="n">
        <v>0.01558201134011817</v>
      </c>
      <c r="AS860" s="24" t="n">
        <v>0.03338904349434423</v>
      </c>
      <c r="AU860" s="24" t="n">
        <v>0.04706149757436439</v>
      </c>
      <c r="AV860" s="24" t="n">
        <v>0.03593711238202131</v>
      </c>
      <c r="AW860" s="24" t="n">
        <v>0.04917927889593354</v>
      </c>
      <c r="AX860" s="24" t="n">
        <v>0.03495470564072183</v>
      </c>
    </row>
    <row r="861">
      <c r="B861" s="23" t="inlineStr">
        <is>
          <t>-1</t>
        </is>
      </c>
      <c r="C861" s="24" t="n">
        <v>0.142284224348566</v>
      </c>
      <c r="D861" s="24" t="n">
        <v>0.1610117233856479</v>
      </c>
      <c r="E861" s="24" t="n">
        <v>0.1243918406466727</v>
      </c>
      <c r="G861" s="24" t="n">
        <v>0.1424219550555306</v>
      </c>
      <c r="H861" s="24" t="n">
        <v>0.1516271172640949</v>
      </c>
      <c r="I861" s="24" t="n">
        <v>0.1340435329559954</v>
      </c>
      <c r="J861" s="24" t="n">
        <v>0.1416737870067806</v>
      </c>
      <c r="K861" s="24" t="n">
        <v>0.1324619772604159</v>
      </c>
      <c r="L861" s="24" t="n">
        <v>0.1483628096881332</v>
      </c>
      <c r="N861" s="24" t="n">
        <v>0.1371328907319589</v>
      </c>
      <c r="O861" s="24" t="n">
        <v>0.1273636256092116</v>
      </c>
      <c r="P861" s="24" t="n">
        <v>0.1621035541552661</v>
      </c>
      <c r="Q861" s="24" t="n">
        <v>0.1247924733072888</v>
      </c>
      <c r="R861" s="24" t="n">
        <v>0.1423843157169516</v>
      </c>
      <c r="S861" s="24" t="n">
        <v>0.1662371252776013</v>
      </c>
      <c r="T861" s="24" t="n">
        <v>0.1398045777926183</v>
      </c>
      <c r="U861" s="24" t="n">
        <v>0.1259688010363195</v>
      </c>
      <c r="V861" s="24" t="n">
        <v>0.1495147123625865</v>
      </c>
      <c r="W861" s="24" t="n">
        <v>0.1356597605569288</v>
      </c>
      <c r="Y861" s="24" t="n">
        <v>0.1459263244609965</v>
      </c>
      <c r="Z861" s="24" t="n">
        <v>0.1638462245874968</v>
      </c>
      <c r="AA861" s="24" t="n">
        <v>0.1420160521987085</v>
      </c>
      <c r="AB861" s="24" t="n">
        <v>0.1162053914710055</v>
      </c>
      <c r="AD861" s="24" t="n">
        <v>0.1186191497707308</v>
      </c>
      <c r="AE861" s="24" t="n">
        <v>0.1485125954602549</v>
      </c>
      <c r="AF861" s="24" t="n">
        <v>0.1803089636633837</v>
      </c>
      <c r="AG861" s="24" t="n">
        <v>0.1520081054403117</v>
      </c>
      <c r="AH861" s="24" t="n">
        <v>0.1542845820737414</v>
      </c>
      <c r="AI861" s="24" t="n">
        <v>0.1191151457382321</v>
      </c>
      <c r="AJ861" s="24" t="n">
        <v>0.1297250888635414</v>
      </c>
      <c r="AL861" s="24" t="n">
        <v>0.1427037283643205</v>
      </c>
      <c r="AM861" s="24" t="n">
        <v>0.1516692332806072</v>
      </c>
      <c r="AN861" s="24" t="n">
        <v>0.1521754656765787</v>
      </c>
      <c r="AO861" s="24" t="n">
        <v>0.1337576277441754</v>
      </c>
      <c r="AP861" s="24" t="n">
        <v>0.1496873777551038</v>
      </c>
      <c r="AQ861" s="24" t="n">
        <v>0.1200611232951434</v>
      </c>
      <c r="AR861" s="24" t="n">
        <v>0.1051720313241295</v>
      </c>
      <c r="AS861" s="24" t="n">
        <v>0.1702595070249995</v>
      </c>
      <c r="AU861" s="24" t="n">
        <v>0.1735946013597396</v>
      </c>
      <c r="AV861" s="24" t="n">
        <v>0.1122318184701786</v>
      </c>
      <c r="AW861" s="24" t="n">
        <v>0.1216779819869148</v>
      </c>
      <c r="AX861" s="24" t="n">
        <v>0.1947742977675276</v>
      </c>
    </row>
    <row r="862">
      <c r="B862" s="23" t="inlineStr">
        <is>
          <t>0</t>
        </is>
      </c>
      <c r="C862" s="24" t="n">
        <v>0.1562394598122671</v>
      </c>
      <c r="D862" s="24" t="n">
        <v>0.1667247540202158</v>
      </c>
      <c r="E862" s="24" t="n">
        <v>0.1460451889404412</v>
      </c>
      <c r="G862" s="24" t="n">
        <v>0.1298317465057622</v>
      </c>
      <c r="H862" s="24" t="n">
        <v>0.0965766649050287</v>
      </c>
      <c r="I862" s="24" t="n">
        <v>0.1646449180870048</v>
      </c>
      <c r="J862" s="24" t="n">
        <v>0.1438947798487249</v>
      </c>
      <c r="K862" s="24" t="n">
        <v>0.1693175498103949</v>
      </c>
      <c r="L862" s="24" t="n">
        <v>0.216563471144785</v>
      </c>
      <c r="N862" s="24" t="n">
        <v>0.1544264133991683</v>
      </c>
      <c r="O862" s="24" t="n">
        <v>0.1471099191405065</v>
      </c>
      <c r="P862" s="24" t="n">
        <v>0.1741581606157446</v>
      </c>
      <c r="Q862" s="24" t="n">
        <v>0.1486256765671635</v>
      </c>
      <c r="R862" s="24" t="n">
        <v>0.1086505143745979</v>
      </c>
      <c r="S862" s="24" t="n">
        <v>0.1161094710007745</v>
      </c>
      <c r="T862" s="24" t="n">
        <v>0.1391833498198817</v>
      </c>
      <c r="U862" s="24" t="n">
        <v>0.1570751607229796</v>
      </c>
      <c r="V862" s="24" t="n">
        <v>0.1780905439791075</v>
      </c>
      <c r="W862" s="24" t="n">
        <v>0.2139223796521319</v>
      </c>
      <c r="Y862" s="24" t="n">
        <v>0.154686008096222</v>
      </c>
      <c r="Z862" s="24" t="n">
        <v>0.1538679923190081</v>
      </c>
      <c r="AA862" s="24" t="n">
        <v>0.1583774015210752</v>
      </c>
      <c r="AB862" s="24" t="n">
        <v>0.1584973822198474</v>
      </c>
      <c r="AD862" s="24" t="n">
        <v>0.1997697578929748</v>
      </c>
      <c r="AE862" s="24" t="n">
        <v>0.1447680892676226</v>
      </c>
      <c r="AF862" s="24" t="n">
        <v>0.1396892783751636</v>
      </c>
      <c r="AG862" s="24" t="n">
        <v>0.166106147984697</v>
      </c>
      <c r="AH862" s="24" t="n">
        <v>0.1487152748993773</v>
      </c>
      <c r="AI862" s="24" t="n">
        <v>0.2676219028466431</v>
      </c>
      <c r="AJ862" s="24" t="n">
        <v>0.1345373489271182</v>
      </c>
      <c r="AL862" s="24" t="n">
        <v>0.184454370058785</v>
      </c>
      <c r="AM862" s="24" t="n">
        <v>0.1242698352324378</v>
      </c>
      <c r="AN862" s="24" t="n">
        <v>0.1703537823636785</v>
      </c>
      <c r="AO862" s="24" t="n">
        <v>0.1285404507722904</v>
      </c>
      <c r="AP862" s="24" t="n">
        <v>0.1731313191087369</v>
      </c>
      <c r="AQ862" s="24" t="n">
        <v>0.1323988301467746</v>
      </c>
      <c r="AR862" s="24" t="n">
        <v>0.1986949140706362</v>
      </c>
      <c r="AS862" s="24" t="n">
        <v>0.1206967264657341</v>
      </c>
      <c r="AU862" s="24" t="n">
        <v>0.1322927940157926</v>
      </c>
      <c r="AV862" s="24" t="n">
        <v>0.1925829508213117</v>
      </c>
      <c r="AW862" s="24" t="n">
        <v>0.1209980349094361</v>
      </c>
      <c r="AX862" s="24" t="n">
        <v>0.2004002713926712</v>
      </c>
    </row>
    <row r="863">
      <c r="B863" s="23" t="inlineStr">
        <is>
          <t>1</t>
        </is>
      </c>
      <c r="C863" s="24" t="n">
        <v>0.4165246524351059</v>
      </c>
      <c r="D863" s="24" t="n">
        <v>0.3926616812427466</v>
      </c>
      <c r="E863" s="24" t="n">
        <v>0.4393445766380147</v>
      </c>
      <c r="G863" s="24" t="n">
        <v>0.460502103292139</v>
      </c>
      <c r="H863" s="24" t="n">
        <v>0.4117024242892086</v>
      </c>
      <c r="I863" s="24" t="n">
        <v>0.3923274854619433</v>
      </c>
      <c r="J863" s="24" t="n">
        <v>0.4400523424290297</v>
      </c>
      <c r="K863" s="24" t="n">
        <v>0.4242654305184368</v>
      </c>
      <c r="L863" s="24" t="n">
        <v>0.3867478229638712</v>
      </c>
      <c r="N863" s="24" t="n">
        <v>0.3963107227564345</v>
      </c>
      <c r="O863" s="24" t="n">
        <v>0.4009503073652494</v>
      </c>
      <c r="P863" s="24" t="n">
        <v>0.4047880023174336</v>
      </c>
      <c r="Q863" s="24" t="n">
        <v>0.433823180264072</v>
      </c>
      <c r="R863" s="24" t="n">
        <v>0.4626360882513946</v>
      </c>
      <c r="S863" s="24" t="n">
        <v>0.5008778065216961</v>
      </c>
      <c r="T863" s="24" t="n">
        <v>0.3866555338871369</v>
      </c>
      <c r="U863" s="24" t="n">
        <v>0.4148320152059068</v>
      </c>
      <c r="V863" s="24" t="n">
        <v>0.3703135597647433</v>
      </c>
      <c r="W863" s="24" t="n">
        <v>0.412187391752969</v>
      </c>
      <c r="Y863" s="24" t="n">
        <v>0.3999998722058053</v>
      </c>
      <c r="Z863" s="24" t="n">
        <v>0.3912750144314667</v>
      </c>
      <c r="AA863" s="24" t="n">
        <v>0.428762536724013</v>
      </c>
      <c r="AB863" s="24" t="n">
        <v>0.44981120115629</v>
      </c>
      <c r="AD863" s="24" t="n">
        <v>0.3750576886728292</v>
      </c>
      <c r="AE863" s="24" t="n">
        <v>0.4356860492131293</v>
      </c>
      <c r="AF863" s="24" t="n">
        <v>0.4403604697013393</v>
      </c>
      <c r="AG863" s="24" t="n">
        <v>0.4388082223658942</v>
      </c>
      <c r="AH863" s="24" t="n">
        <v>0.3508499813616634</v>
      </c>
      <c r="AI863" s="24" t="n">
        <v>0.4002066911411002</v>
      </c>
      <c r="AJ863" s="24" t="n">
        <v>0.4526139664458075</v>
      </c>
      <c r="AL863" s="24" t="n">
        <v>0.3940401504682757</v>
      </c>
      <c r="AM863" s="24" t="n">
        <v>0.4317063209318426</v>
      </c>
      <c r="AN863" s="24" t="n">
        <v>0.4494075291581032</v>
      </c>
      <c r="AO863" s="24" t="n">
        <v>0.4750076755547455</v>
      </c>
      <c r="AP863" s="24" t="n">
        <v>0.3374122581312974</v>
      </c>
      <c r="AQ863" s="24" t="n">
        <v>0.4671173551582575</v>
      </c>
      <c r="AR863" s="24" t="n">
        <v>0.4688839360044249</v>
      </c>
      <c r="AS863" s="24" t="n">
        <v>0.4317949047144062</v>
      </c>
      <c r="AU863" s="24" t="n">
        <v>0.4370124903860007</v>
      </c>
      <c r="AV863" s="24" t="n">
        <v>0.3687684596353841</v>
      </c>
      <c r="AW863" s="24" t="n">
        <v>0.4206790201094232</v>
      </c>
      <c r="AX863" s="24" t="n">
        <v>0.4599999667263716</v>
      </c>
    </row>
    <row r="864">
      <c r="B864" s="23" t="inlineStr">
        <is>
          <t>2</t>
        </is>
      </c>
      <c r="C864" s="24" t="n">
        <v>0.2422198490161729</v>
      </c>
      <c r="D864" s="24" t="n">
        <v>0.2400535771873921</v>
      </c>
      <c r="E864" s="24" t="n">
        <v>0.2442440782366443</v>
      </c>
      <c r="G864" s="24" t="n">
        <v>0.2375445212582575</v>
      </c>
      <c r="H864" s="24" t="n">
        <v>0.3057428213180181</v>
      </c>
      <c r="I864" s="24" t="n">
        <v>0.2577511724745774</v>
      </c>
      <c r="J864" s="24" t="n">
        <v>0.2384347733535939</v>
      </c>
      <c r="K864" s="24" t="n">
        <v>0.2210374090940502</v>
      </c>
      <c r="L864" s="24" t="n">
        <v>0.1984048466965873</v>
      </c>
      <c r="N864" s="24" t="n">
        <v>0.2932526583376722</v>
      </c>
      <c r="O864" s="24" t="n">
        <v>0.2716939464754221</v>
      </c>
      <c r="P864" s="24" t="n">
        <v>0.216215478538322</v>
      </c>
      <c r="Q864" s="24" t="n">
        <v>0.2548575193827949</v>
      </c>
      <c r="R864" s="24" t="n">
        <v>0.254344798614565</v>
      </c>
      <c r="S864" s="24" t="n">
        <v>0.1699069330700343</v>
      </c>
      <c r="T864" s="24" t="n">
        <v>0.2709725918306221</v>
      </c>
      <c r="U864" s="24" t="n">
        <v>0.2639534692528392</v>
      </c>
      <c r="V864" s="24" t="n">
        <v>0.2563008892934456</v>
      </c>
      <c r="W864" s="24" t="n">
        <v>0.1963218282011887</v>
      </c>
      <c r="Y864" s="24" t="n">
        <v>0.2551403562113426</v>
      </c>
      <c r="Z864" s="24" t="n">
        <v>0.2455994068649943</v>
      </c>
      <c r="AA864" s="24" t="n">
        <v>0.2401775308022271</v>
      </c>
      <c r="AB864" s="24" t="n">
        <v>0.2265549602265853</v>
      </c>
      <c r="AD864" s="24" t="n">
        <v>0.2472587581500482</v>
      </c>
      <c r="AE864" s="24" t="n">
        <v>0.2326693624805925</v>
      </c>
      <c r="AF864" s="24" t="n">
        <v>0.2000917662908634</v>
      </c>
      <c r="AG864" s="24" t="n">
        <v>0.200464527359603</v>
      </c>
      <c r="AH864" s="24" t="n">
        <v>0.2998163758118972</v>
      </c>
      <c r="AI864" s="24" t="n">
        <v>0.1920414065896785</v>
      </c>
      <c r="AJ864" s="24" t="n">
        <v>0.2465729001985558</v>
      </c>
      <c r="AL864" s="24" t="n">
        <v>0.2410426411842724</v>
      </c>
      <c r="AM864" s="24" t="n">
        <v>0.2543025685652895</v>
      </c>
      <c r="AN864" s="24" t="n">
        <v>0.1708303474873843</v>
      </c>
      <c r="AO864" s="24" t="n">
        <v>0.2303024116417164</v>
      </c>
      <c r="AP864" s="24" t="n">
        <v>0.2787394497933585</v>
      </c>
      <c r="AQ864" s="24" t="n">
        <v>0.2372579184788685</v>
      </c>
      <c r="AR864" s="24" t="n">
        <v>0.2116671072606913</v>
      </c>
      <c r="AS864" s="24" t="n">
        <v>0.2438598183005158</v>
      </c>
      <c r="AU864" s="24" t="n">
        <v>0.2100386166641027</v>
      </c>
      <c r="AV864" s="24" t="n">
        <v>0.2904796586911041</v>
      </c>
      <c r="AW864" s="24" t="n">
        <v>0.2874656840982924</v>
      </c>
      <c r="AX864" s="24" t="n">
        <v>0.1098707584727078</v>
      </c>
    </row>
    <row r="866">
      <c r="B866" s="20" t="inlineStr">
        <is>
          <t>Imagine the government had to make a choice between each of the following. Which do you think would be the best approach?: Investing in improving prison buildings themselves | Investing in more staff for prisons</t>
        </is>
      </c>
    </row>
    <row r="867">
      <c r="B867" s="21" t="inlineStr">
        <is>
          <t>BASE: All Respondents</t>
        </is>
      </c>
    </row>
    <row r="868">
      <c r="B868" s="16" t="inlineStr">
        <is>
          <t>Unweighted</t>
        </is>
      </c>
      <c r="C868" s="22" t="n">
        <v>1999</v>
      </c>
      <c r="D868" s="22" t="n">
        <v>936</v>
      </c>
      <c r="E868" s="22" t="n">
        <v>1056</v>
      </c>
      <c r="G868" s="22" t="n">
        <v>282</v>
      </c>
      <c r="H868" s="22" t="n">
        <v>355</v>
      </c>
      <c r="I868" s="22" t="n">
        <v>333</v>
      </c>
      <c r="J868" s="22" t="n">
        <v>313</v>
      </c>
      <c r="K868" s="22" t="n">
        <v>283</v>
      </c>
      <c r="L868" s="22" t="n">
        <v>433</v>
      </c>
      <c r="N868" s="22" t="n">
        <v>103</v>
      </c>
      <c r="O868" s="22" t="n">
        <v>103</v>
      </c>
      <c r="P868" s="22" t="n">
        <v>259</v>
      </c>
      <c r="Q868" s="22" t="n">
        <v>192</v>
      </c>
      <c r="R868" s="22" t="n">
        <v>162</v>
      </c>
      <c r="S868" s="22" t="n">
        <v>220</v>
      </c>
      <c r="T868" s="22" t="n">
        <v>220</v>
      </c>
      <c r="U868" s="22" t="n">
        <v>302</v>
      </c>
      <c r="V868" s="22" t="n">
        <v>270</v>
      </c>
      <c r="W868" s="22" t="n">
        <v>168</v>
      </c>
      <c r="Y868" s="22" t="n">
        <v>568</v>
      </c>
      <c r="Z868" s="22" t="n">
        <v>481</v>
      </c>
      <c r="AA868" s="22" t="n">
        <v>459</v>
      </c>
      <c r="AB868" s="22" t="n">
        <v>474</v>
      </c>
      <c r="AD868" s="22" t="n">
        <v>355</v>
      </c>
      <c r="AE868" s="22" t="n">
        <v>640</v>
      </c>
      <c r="AF868" s="22" t="n">
        <v>155</v>
      </c>
      <c r="AG868" s="22" t="n">
        <v>118</v>
      </c>
      <c r="AH868" s="22" t="n">
        <v>274</v>
      </c>
      <c r="AI868" s="22" t="n">
        <v>42</v>
      </c>
      <c r="AJ868" s="22" t="n">
        <v>415</v>
      </c>
      <c r="AL868" s="22" t="n">
        <v>299</v>
      </c>
      <c r="AM868" s="22" t="n">
        <v>422</v>
      </c>
      <c r="AN868" s="22" t="n">
        <v>182</v>
      </c>
      <c r="AO868" s="22" t="n">
        <v>220</v>
      </c>
      <c r="AP868" s="22" t="n">
        <v>458</v>
      </c>
      <c r="AQ868" s="22" t="n">
        <v>159</v>
      </c>
      <c r="AR868" s="22" t="n">
        <v>174</v>
      </c>
      <c r="AS868" s="22" t="n">
        <v>85</v>
      </c>
      <c r="AU868" s="22" t="n">
        <v>423</v>
      </c>
      <c r="AV868" s="22" t="n">
        <v>543</v>
      </c>
      <c r="AW868" s="22" t="n">
        <v>701</v>
      </c>
      <c r="AX868" s="22" t="n">
        <v>332</v>
      </c>
    </row>
    <row r="869">
      <c r="B869" s="18" t="inlineStr">
        <is>
          <t>Weighted</t>
        </is>
      </c>
      <c r="C869" s="22" t="n">
        <v>1999</v>
      </c>
      <c r="D869" s="22" t="n">
        <v>987</v>
      </c>
      <c r="E869" s="22" t="n">
        <v>1009</v>
      </c>
      <c r="G869" s="22" t="n">
        <v>277</v>
      </c>
      <c r="H869" s="22" t="n">
        <v>341</v>
      </c>
      <c r="I869" s="22" t="n">
        <v>340</v>
      </c>
      <c r="J869" s="22" t="n">
        <v>341</v>
      </c>
      <c r="K869" s="22" t="n">
        <v>282</v>
      </c>
      <c r="L869" s="22" t="n">
        <v>420</v>
      </c>
      <c r="N869" s="22" t="n">
        <v>114</v>
      </c>
      <c r="O869" s="22" t="n">
        <v>91</v>
      </c>
      <c r="P869" s="22" t="n">
        <v>250</v>
      </c>
      <c r="Q869" s="22" t="n">
        <v>182</v>
      </c>
      <c r="R869" s="22" t="n">
        <v>159</v>
      </c>
      <c r="S869" s="22" t="n">
        <v>205</v>
      </c>
      <c r="T869" s="22" t="n">
        <v>205</v>
      </c>
      <c r="U869" s="22" t="n">
        <v>317</v>
      </c>
      <c r="V869" s="22" t="n">
        <v>295</v>
      </c>
      <c r="W869" s="22" t="n">
        <v>182</v>
      </c>
      <c r="Y869" s="22" t="n">
        <v>540</v>
      </c>
      <c r="Z869" s="22" t="n">
        <v>519</v>
      </c>
      <c r="AA869" s="22" t="n">
        <v>440</v>
      </c>
      <c r="AB869" s="22" t="n">
        <v>500</v>
      </c>
      <c r="AD869" s="22" t="n">
        <v>350</v>
      </c>
      <c r="AE869" s="22" t="n">
        <v>639</v>
      </c>
      <c r="AF869" s="22" t="n">
        <v>159</v>
      </c>
      <c r="AG869" s="22" t="n">
        <v>114</v>
      </c>
      <c r="AH869" s="22" t="n">
        <v>280</v>
      </c>
      <c r="AI869" s="22" t="n">
        <v>42</v>
      </c>
      <c r="AJ869" s="22" t="n">
        <v>416</v>
      </c>
      <c r="AL869" s="22" t="n">
        <v>296</v>
      </c>
      <c r="AM869" s="22" t="n">
        <v>417</v>
      </c>
      <c r="AN869" s="22" t="n">
        <v>184</v>
      </c>
      <c r="AO869" s="22" t="n">
        <v>215</v>
      </c>
      <c r="AP869" s="22" t="n">
        <v>465</v>
      </c>
      <c r="AQ869" s="22" t="n">
        <v>157</v>
      </c>
      <c r="AR869" s="22" t="n">
        <v>175</v>
      </c>
      <c r="AS869" s="22" t="n">
        <v>90</v>
      </c>
      <c r="AU869" s="22" t="n">
        <v>421</v>
      </c>
      <c r="AV869" s="22" t="n">
        <v>546</v>
      </c>
      <c r="AW869" s="22" t="n">
        <v>697</v>
      </c>
      <c r="AX869" s="22" t="n">
        <v>335</v>
      </c>
    </row>
    <row r="870">
      <c r="B870" s="23" t="inlineStr">
        <is>
          <t>-2</t>
        </is>
      </c>
      <c r="C870" s="24" t="n">
        <v>0.08928113578010365</v>
      </c>
      <c r="D870" s="24" t="n">
        <v>0.09515894924118576</v>
      </c>
      <c r="E870" s="24" t="n">
        <v>0.08379940803096611</v>
      </c>
      <c r="G870" s="24" t="n">
        <v>0.1049778477946155</v>
      </c>
      <c r="H870" s="24" t="n">
        <v>0.1216339746413128</v>
      </c>
      <c r="I870" s="24" t="n">
        <v>0.1023663963028303</v>
      </c>
      <c r="J870" s="24" t="n">
        <v>0.04313811363241989</v>
      </c>
      <c r="K870" s="24" t="n">
        <v>0.08225575378497223</v>
      </c>
      <c r="L870" s="24" t="n">
        <v>0.084216062149424</v>
      </c>
      <c r="N870" s="24" t="n">
        <v>0.0499792045144429</v>
      </c>
      <c r="O870" s="24" t="n">
        <v>0.06915136794708286</v>
      </c>
      <c r="P870" s="24" t="n">
        <v>0.08676204991832613</v>
      </c>
      <c r="Q870" s="24" t="n">
        <v>0.06563360390855083</v>
      </c>
      <c r="R870" s="24" t="n">
        <v>0.07045306671148022</v>
      </c>
      <c r="S870" s="24" t="n">
        <v>0.07776391733292418</v>
      </c>
      <c r="T870" s="24" t="n">
        <v>0.08564197380275887</v>
      </c>
      <c r="U870" s="24" t="n">
        <v>0.1094905193885575</v>
      </c>
      <c r="V870" s="24" t="n">
        <v>0.1262902086655348</v>
      </c>
      <c r="W870" s="24" t="n">
        <v>0.08916664210115575</v>
      </c>
      <c r="Y870" s="24" t="n">
        <v>0.0966649296266396</v>
      </c>
      <c r="Z870" s="24" t="n">
        <v>0.0852422290763048</v>
      </c>
      <c r="AA870" s="24" t="n">
        <v>0.07732817541342411</v>
      </c>
      <c r="AB870" s="24" t="n">
        <v>0.09601762870706598</v>
      </c>
      <c r="AD870" s="24" t="n">
        <v>0.09224309451649675</v>
      </c>
      <c r="AE870" s="24" t="n">
        <v>0.08235505677015684</v>
      </c>
      <c r="AF870" s="24" t="n">
        <v>0.1069219221866739</v>
      </c>
      <c r="AG870" s="24" t="n">
        <v>0.1177855020761024</v>
      </c>
      <c r="AH870" s="24" t="n">
        <v>0.09575243997302413</v>
      </c>
      <c r="AI870" s="24" t="n">
        <v>0.02101485368434615</v>
      </c>
      <c r="AJ870" s="24" t="n">
        <v>0.08548622015511602</v>
      </c>
      <c r="AL870" s="24" t="n">
        <v>0.09108159660394578</v>
      </c>
      <c r="AM870" s="24" t="n">
        <v>0.08915790174970714</v>
      </c>
      <c r="AN870" s="24" t="n">
        <v>0.1194736671349963</v>
      </c>
      <c r="AO870" s="24" t="n">
        <v>0.08931784180752531</v>
      </c>
      <c r="AP870" s="24" t="n">
        <v>0.09784223189011514</v>
      </c>
      <c r="AQ870" s="24" t="n">
        <v>0.07571256624763172</v>
      </c>
      <c r="AR870" s="24" t="n">
        <v>0.04220067544589788</v>
      </c>
      <c r="AS870" s="24" t="n">
        <v>0.09324108629290799</v>
      </c>
      <c r="AU870" s="24" t="n">
        <v>0.1001332620102091</v>
      </c>
      <c r="AV870" s="24" t="n">
        <v>0.07257488771794446</v>
      </c>
      <c r="AW870" s="24" t="n">
        <v>0.1172622453278059</v>
      </c>
      <c r="AX870" s="24" t="n">
        <v>0.04466880421097288</v>
      </c>
    </row>
    <row r="871">
      <c r="B871" s="23" t="inlineStr">
        <is>
          <t>-1</t>
        </is>
      </c>
      <c r="C871" s="24" t="n">
        <v>0.2095356332488162</v>
      </c>
      <c r="D871" s="24" t="n">
        <v>0.2255123711845541</v>
      </c>
      <c r="E871" s="24" t="n">
        <v>0.1940838031477786</v>
      </c>
      <c r="G871" s="24" t="n">
        <v>0.2883808389467852</v>
      </c>
      <c r="H871" s="24" t="n">
        <v>0.2256139068611193</v>
      </c>
      <c r="I871" s="24" t="n">
        <v>0.1758861002909583</v>
      </c>
      <c r="J871" s="24" t="n">
        <v>0.1914332397798127</v>
      </c>
      <c r="K871" s="24" t="n">
        <v>0.1950459578882245</v>
      </c>
      <c r="L871" s="24" t="n">
        <v>0.1961528167065264</v>
      </c>
      <c r="N871" s="24" t="n">
        <v>0.1810688787405196</v>
      </c>
      <c r="O871" s="24" t="n">
        <v>0.1393510719771854</v>
      </c>
      <c r="P871" s="24" t="n">
        <v>0.2338470371792117</v>
      </c>
      <c r="Q871" s="24" t="n">
        <v>0.2083846512002842</v>
      </c>
      <c r="R871" s="24" t="n">
        <v>0.1996115692092231</v>
      </c>
      <c r="S871" s="24" t="n">
        <v>0.2475019465244879</v>
      </c>
      <c r="T871" s="24" t="n">
        <v>0.1331369866745421</v>
      </c>
      <c r="U871" s="24" t="n">
        <v>0.205452990085979</v>
      </c>
      <c r="V871" s="24" t="n">
        <v>0.2198133681429163</v>
      </c>
      <c r="W871" s="24" t="n">
        <v>0.2724801374443376</v>
      </c>
      <c r="Y871" s="24" t="n">
        <v>0.2287034881961869</v>
      </c>
      <c r="Z871" s="24" t="n">
        <v>0.2128167687012792</v>
      </c>
      <c r="AA871" s="24" t="n">
        <v>0.2142317800874605</v>
      </c>
      <c r="AB871" s="24" t="n">
        <v>0.1812959220879924</v>
      </c>
      <c r="AD871" s="24" t="n">
        <v>0.1836454812369307</v>
      </c>
      <c r="AE871" s="24" t="n">
        <v>0.2018310569164642</v>
      </c>
      <c r="AF871" s="24" t="n">
        <v>0.2199041196775594</v>
      </c>
      <c r="AG871" s="24" t="n">
        <v>0.2648429171977459</v>
      </c>
      <c r="AH871" s="24" t="n">
        <v>0.1656024984430723</v>
      </c>
      <c r="AI871" s="24" t="n">
        <v>0.2325943624685173</v>
      </c>
      <c r="AJ871" s="24" t="n">
        <v>0.2512197997921313</v>
      </c>
      <c r="AL871" s="24" t="n">
        <v>0.2095232950240383</v>
      </c>
      <c r="AM871" s="24" t="n">
        <v>0.2167262481336956</v>
      </c>
      <c r="AN871" s="24" t="n">
        <v>0.2311766319340303</v>
      </c>
      <c r="AO871" s="24" t="n">
        <v>0.2689774300426954</v>
      </c>
      <c r="AP871" s="24" t="n">
        <v>0.1792187638287929</v>
      </c>
      <c r="AQ871" s="24" t="n">
        <v>0.2105604326954852</v>
      </c>
      <c r="AR871" s="24" t="n">
        <v>0.2077236033545619</v>
      </c>
      <c r="AS871" s="24" t="n">
        <v>0.1487639797872919</v>
      </c>
      <c r="AU871" s="24" t="n">
        <v>0.2645398377819264</v>
      </c>
      <c r="AV871" s="24" t="n">
        <v>0.1898635378841693</v>
      </c>
      <c r="AW871" s="24" t="n">
        <v>0.1846107676855978</v>
      </c>
      <c r="AX871" s="24" t="n">
        <v>0.2242666558452517</v>
      </c>
    </row>
    <row r="872">
      <c r="B872" s="23" t="inlineStr">
        <is>
          <t>0</t>
        </is>
      </c>
      <c r="C872" s="24" t="n">
        <v>0.1742999777337772</v>
      </c>
      <c r="D872" s="24" t="n">
        <v>0.1915423839686276</v>
      </c>
      <c r="E872" s="24" t="n">
        <v>0.1567010799463809</v>
      </c>
      <c r="G872" s="24" t="n">
        <v>0.1503005468271104</v>
      </c>
      <c r="H872" s="24" t="n">
        <v>0.1264351724446069</v>
      </c>
      <c r="I872" s="24" t="n">
        <v>0.1829643895098042</v>
      </c>
      <c r="J872" s="24" t="n">
        <v>0.1971658947285566</v>
      </c>
      <c r="K872" s="24" t="n">
        <v>0.187251943250507</v>
      </c>
      <c r="L872" s="24" t="n">
        <v>0.1947484308541434</v>
      </c>
      <c r="N872" s="24" t="n">
        <v>0.1344066896022686</v>
      </c>
      <c r="O872" s="24" t="n">
        <v>0.14810612244864</v>
      </c>
      <c r="P872" s="24" t="n">
        <v>0.116408990639402</v>
      </c>
      <c r="Q872" s="24" t="n">
        <v>0.2267571083009447</v>
      </c>
      <c r="R872" s="24" t="n">
        <v>0.2036776598193542</v>
      </c>
      <c r="S872" s="24" t="n">
        <v>0.1745001475488454</v>
      </c>
      <c r="T872" s="24" t="n">
        <v>0.1449574517848764</v>
      </c>
      <c r="U872" s="24" t="n">
        <v>0.2238435790409485</v>
      </c>
      <c r="V872" s="24" t="n">
        <v>0.1712810393821269</v>
      </c>
      <c r="W872" s="24" t="n">
        <v>0.1650669827158443</v>
      </c>
      <c r="Y872" s="24" t="n">
        <v>0.177704312253552</v>
      </c>
      <c r="Z872" s="24" t="n">
        <v>0.1904229671726605</v>
      </c>
      <c r="AA872" s="24" t="n">
        <v>0.1597433079855109</v>
      </c>
      <c r="AB872" s="24" t="n">
        <v>0.166697502793334</v>
      </c>
      <c r="AD872" s="24" t="n">
        <v>0.1821741536926645</v>
      </c>
      <c r="AE872" s="24" t="n">
        <v>0.1839316333053521</v>
      </c>
      <c r="AF872" s="24" t="n">
        <v>0.1628298446666891</v>
      </c>
      <c r="AG872" s="24" t="n">
        <v>0.1667747662139861</v>
      </c>
      <c r="AH872" s="24" t="n">
        <v>0.1639715468649815</v>
      </c>
      <c r="AI872" s="24" t="n">
        <v>0.2965371696784723</v>
      </c>
      <c r="AJ872" s="24" t="n">
        <v>0.1537851086557308</v>
      </c>
      <c r="AL872" s="24" t="n">
        <v>0.1762027864156866</v>
      </c>
      <c r="AM872" s="24" t="n">
        <v>0.1676622847293003</v>
      </c>
      <c r="AN872" s="24" t="n">
        <v>0.1620005055567194</v>
      </c>
      <c r="AO872" s="24" t="n">
        <v>0.1593313084204834</v>
      </c>
      <c r="AP872" s="24" t="n">
        <v>0.1525718205411246</v>
      </c>
      <c r="AQ872" s="24" t="n">
        <v>0.1906147369869974</v>
      </c>
      <c r="AR872" s="24" t="n">
        <v>0.2496352721355597</v>
      </c>
      <c r="AS872" s="24" t="n">
        <v>0.1967134692918469</v>
      </c>
      <c r="AU872" s="24" t="n">
        <v>0.1551968360620657</v>
      </c>
      <c r="AV872" s="24" t="n">
        <v>0.182461122463562</v>
      </c>
      <c r="AW872" s="24" t="n">
        <v>0.1498491938863876</v>
      </c>
      <c r="AX872" s="24" t="n">
        <v>0.2358876866186982</v>
      </c>
    </row>
    <row r="873">
      <c r="B873" s="23" t="inlineStr">
        <is>
          <t>1</t>
        </is>
      </c>
      <c r="C873" s="24" t="n">
        <v>0.3503954546944754</v>
      </c>
      <c r="D873" s="24" t="n">
        <v>0.3119532187881578</v>
      </c>
      <c r="E873" s="24" t="n">
        <v>0.3886322918626386</v>
      </c>
      <c r="G873" s="24" t="n">
        <v>0.3682847114037265</v>
      </c>
      <c r="H873" s="24" t="n">
        <v>0.3524254573810046</v>
      </c>
      <c r="I873" s="24" t="n">
        <v>0.3349088196932417</v>
      </c>
      <c r="J873" s="24" t="n">
        <v>0.363657341298447</v>
      </c>
      <c r="K873" s="24" t="n">
        <v>0.3544308821717552</v>
      </c>
      <c r="L873" s="24" t="n">
        <v>0.3360168647591411</v>
      </c>
      <c r="N873" s="24" t="n">
        <v>0.3772842221562511</v>
      </c>
      <c r="O873" s="24" t="n">
        <v>0.4227753059140013</v>
      </c>
      <c r="P873" s="24" t="n">
        <v>0.3661866590459752</v>
      </c>
      <c r="Q873" s="24" t="n">
        <v>0.3511582657096225</v>
      </c>
      <c r="R873" s="24" t="n">
        <v>0.3349060564836359</v>
      </c>
      <c r="S873" s="24" t="n">
        <v>0.3734574266272125</v>
      </c>
      <c r="T873" s="24" t="n">
        <v>0.3898073970175461</v>
      </c>
      <c r="U873" s="24" t="n">
        <v>0.3145023217117541</v>
      </c>
      <c r="V873" s="24" t="n">
        <v>0.3110836038021576</v>
      </c>
      <c r="W873" s="24" t="n">
        <v>0.3446648086397741</v>
      </c>
      <c r="Y873" s="24" t="n">
        <v>0.3267710541384513</v>
      </c>
      <c r="Z873" s="24" t="n">
        <v>0.3606554803465152</v>
      </c>
      <c r="AA873" s="24" t="n">
        <v>0.3636687529388053</v>
      </c>
      <c r="AB873" s="24" t="n">
        <v>0.3535793982131542</v>
      </c>
      <c r="AD873" s="24" t="n">
        <v>0.3454604080217787</v>
      </c>
      <c r="AE873" s="24" t="n">
        <v>0.3632323249650221</v>
      </c>
      <c r="AF873" s="24" t="n">
        <v>0.3477631959848003</v>
      </c>
      <c r="AG873" s="24" t="n">
        <v>0.3441712231331995</v>
      </c>
      <c r="AH873" s="24" t="n">
        <v>0.3571753286700751</v>
      </c>
      <c r="AI873" s="24" t="n">
        <v>0.2979253837868795</v>
      </c>
      <c r="AJ873" s="24" t="n">
        <v>0.3383343035905212</v>
      </c>
      <c r="AL873" s="24" t="n">
        <v>0.3556278745716546</v>
      </c>
      <c r="AM873" s="24" t="n">
        <v>0.3589980586827419</v>
      </c>
      <c r="AN873" s="24" t="n">
        <v>0.3362458425660796</v>
      </c>
      <c r="AO873" s="24" t="n">
        <v>0.3605715461860666</v>
      </c>
      <c r="AP873" s="24" t="n">
        <v>0.3379359484657488</v>
      </c>
      <c r="AQ873" s="24" t="n">
        <v>0.3557866828912334</v>
      </c>
      <c r="AR873" s="24" t="n">
        <v>0.3550123443370342</v>
      </c>
      <c r="AS873" s="24" t="n">
        <v>0.3439475876588644</v>
      </c>
      <c r="AU873" s="24" t="n">
        <v>0.3552323211249178</v>
      </c>
      <c r="AV873" s="24" t="n">
        <v>0.3163328946008848</v>
      </c>
      <c r="AW873" s="24" t="n">
        <v>0.3546489392129908</v>
      </c>
      <c r="AX873" s="24" t="n">
        <v>0.3910208983478927</v>
      </c>
    </row>
    <row r="874">
      <c r="B874" s="23" t="inlineStr">
        <is>
          <t>2</t>
        </is>
      </c>
      <c r="C874" s="24" t="n">
        <v>0.1764877985428274</v>
      </c>
      <c r="D874" s="24" t="n">
        <v>0.1758330768174748</v>
      </c>
      <c r="E874" s="24" t="n">
        <v>0.1767834170122358</v>
      </c>
      <c r="G874" s="24" t="n">
        <v>0.0880560550277624</v>
      </c>
      <c r="H874" s="24" t="n">
        <v>0.1738914886719564</v>
      </c>
      <c r="I874" s="24" t="n">
        <v>0.2038742942031655</v>
      </c>
      <c r="J874" s="24" t="n">
        <v>0.2046054105607639</v>
      </c>
      <c r="K874" s="24" t="n">
        <v>0.1810154629045408</v>
      </c>
      <c r="L874" s="24" t="n">
        <v>0.1888658255307649</v>
      </c>
      <c r="N874" s="24" t="n">
        <v>0.2572610049865177</v>
      </c>
      <c r="O874" s="24" t="n">
        <v>0.2206161317130906</v>
      </c>
      <c r="P874" s="24" t="n">
        <v>0.196795263217085</v>
      </c>
      <c r="Q874" s="24" t="n">
        <v>0.1480663708805978</v>
      </c>
      <c r="R874" s="24" t="n">
        <v>0.1913516477763067</v>
      </c>
      <c r="S874" s="24" t="n">
        <v>0.12677656196653</v>
      </c>
      <c r="T874" s="24" t="n">
        <v>0.2464561907202767</v>
      </c>
      <c r="U874" s="24" t="n">
        <v>0.1467105897727608</v>
      </c>
      <c r="V874" s="24" t="n">
        <v>0.1715317800072643</v>
      </c>
      <c r="W874" s="24" t="n">
        <v>0.1286214290988882</v>
      </c>
      <c r="Y874" s="24" t="n">
        <v>0.1701562157851701</v>
      </c>
      <c r="Z874" s="24" t="n">
        <v>0.1508625547032403</v>
      </c>
      <c r="AA874" s="24" t="n">
        <v>0.1850279835747992</v>
      </c>
      <c r="AB874" s="24" t="n">
        <v>0.2024095481984536</v>
      </c>
      <c r="AD874" s="24" t="n">
        <v>0.1964768625321293</v>
      </c>
      <c r="AE874" s="24" t="n">
        <v>0.1686499280430047</v>
      </c>
      <c r="AF874" s="24" t="n">
        <v>0.1625809174842772</v>
      </c>
      <c r="AG874" s="24" t="n">
        <v>0.106425591378966</v>
      </c>
      <c r="AH874" s="24" t="n">
        <v>0.2174981860488469</v>
      </c>
      <c r="AI874" s="24" t="n">
        <v>0.1519282303817849</v>
      </c>
      <c r="AJ874" s="24" t="n">
        <v>0.1711745678065007</v>
      </c>
      <c r="AL874" s="24" t="n">
        <v>0.1675644473846744</v>
      </c>
      <c r="AM874" s="24" t="n">
        <v>0.1674555067045548</v>
      </c>
      <c r="AN874" s="24" t="n">
        <v>0.1511033528081746</v>
      </c>
      <c r="AO874" s="24" t="n">
        <v>0.1218018735432294</v>
      </c>
      <c r="AP874" s="24" t="n">
        <v>0.2324312352742187</v>
      </c>
      <c r="AQ874" s="24" t="n">
        <v>0.1673255811786521</v>
      </c>
      <c r="AR874" s="24" t="n">
        <v>0.1454281047269464</v>
      </c>
      <c r="AS874" s="24" t="n">
        <v>0.2173338769690887</v>
      </c>
      <c r="AU874" s="24" t="n">
        <v>0.124897743020881</v>
      </c>
      <c r="AV874" s="24" t="n">
        <v>0.2387675573334393</v>
      </c>
      <c r="AW874" s="24" t="n">
        <v>0.1936288538872179</v>
      </c>
      <c r="AX874" s="24" t="n">
        <v>0.1041559549771844</v>
      </c>
    </row>
    <row r="876">
      <c r="B876" s="20" t="inlineStr">
        <is>
          <t>Imagine the government had to make a choice between each of the following. Which do you think would be the best approach?: Starting rehabilitation during prison sentences and continuing when people leave | Improving rehabilitation and access to housing following release</t>
        </is>
      </c>
    </row>
    <row r="877">
      <c r="B877" s="21" t="inlineStr">
        <is>
          <t>BASE: All Respondents</t>
        </is>
      </c>
    </row>
    <row r="878">
      <c r="B878" s="16" t="inlineStr">
        <is>
          <t>Unweighted</t>
        </is>
      </c>
      <c r="C878" s="22" t="n">
        <v>1999</v>
      </c>
      <c r="D878" s="22" t="n">
        <v>936</v>
      </c>
      <c r="E878" s="22" t="n">
        <v>1056</v>
      </c>
      <c r="G878" s="22" t="n">
        <v>282</v>
      </c>
      <c r="H878" s="22" t="n">
        <v>355</v>
      </c>
      <c r="I878" s="22" t="n">
        <v>333</v>
      </c>
      <c r="J878" s="22" t="n">
        <v>313</v>
      </c>
      <c r="K878" s="22" t="n">
        <v>283</v>
      </c>
      <c r="L878" s="22" t="n">
        <v>433</v>
      </c>
      <c r="N878" s="22" t="n">
        <v>103</v>
      </c>
      <c r="O878" s="22" t="n">
        <v>103</v>
      </c>
      <c r="P878" s="22" t="n">
        <v>259</v>
      </c>
      <c r="Q878" s="22" t="n">
        <v>192</v>
      </c>
      <c r="R878" s="22" t="n">
        <v>162</v>
      </c>
      <c r="S878" s="22" t="n">
        <v>220</v>
      </c>
      <c r="T878" s="22" t="n">
        <v>220</v>
      </c>
      <c r="U878" s="22" t="n">
        <v>302</v>
      </c>
      <c r="V878" s="22" t="n">
        <v>270</v>
      </c>
      <c r="W878" s="22" t="n">
        <v>168</v>
      </c>
      <c r="Y878" s="22" t="n">
        <v>568</v>
      </c>
      <c r="Z878" s="22" t="n">
        <v>481</v>
      </c>
      <c r="AA878" s="22" t="n">
        <v>459</v>
      </c>
      <c r="AB878" s="22" t="n">
        <v>474</v>
      </c>
      <c r="AD878" s="22" t="n">
        <v>355</v>
      </c>
      <c r="AE878" s="22" t="n">
        <v>640</v>
      </c>
      <c r="AF878" s="22" t="n">
        <v>155</v>
      </c>
      <c r="AG878" s="22" t="n">
        <v>118</v>
      </c>
      <c r="AH878" s="22" t="n">
        <v>274</v>
      </c>
      <c r="AI878" s="22" t="n">
        <v>42</v>
      </c>
      <c r="AJ878" s="22" t="n">
        <v>415</v>
      </c>
      <c r="AL878" s="22" t="n">
        <v>299</v>
      </c>
      <c r="AM878" s="22" t="n">
        <v>422</v>
      </c>
      <c r="AN878" s="22" t="n">
        <v>182</v>
      </c>
      <c r="AO878" s="22" t="n">
        <v>220</v>
      </c>
      <c r="AP878" s="22" t="n">
        <v>458</v>
      </c>
      <c r="AQ878" s="22" t="n">
        <v>159</v>
      </c>
      <c r="AR878" s="22" t="n">
        <v>174</v>
      </c>
      <c r="AS878" s="22" t="n">
        <v>85</v>
      </c>
      <c r="AU878" s="22" t="n">
        <v>423</v>
      </c>
      <c r="AV878" s="22" t="n">
        <v>543</v>
      </c>
      <c r="AW878" s="22" t="n">
        <v>701</v>
      </c>
      <c r="AX878" s="22" t="n">
        <v>332</v>
      </c>
    </row>
    <row r="879">
      <c r="B879" s="18" t="inlineStr">
        <is>
          <t>Weighted</t>
        </is>
      </c>
      <c r="C879" s="22" t="n">
        <v>1999</v>
      </c>
      <c r="D879" s="22" t="n">
        <v>987</v>
      </c>
      <c r="E879" s="22" t="n">
        <v>1009</v>
      </c>
      <c r="G879" s="22" t="n">
        <v>277</v>
      </c>
      <c r="H879" s="22" t="n">
        <v>341</v>
      </c>
      <c r="I879" s="22" t="n">
        <v>340</v>
      </c>
      <c r="J879" s="22" t="n">
        <v>341</v>
      </c>
      <c r="K879" s="22" t="n">
        <v>282</v>
      </c>
      <c r="L879" s="22" t="n">
        <v>420</v>
      </c>
      <c r="N879" s="22" t="n">
        <v>114</v>
      </c>
      <c r="O879" s="22" t="n">
        <v>91</v>
      </c>
      <c r="P879" s="22" t="n">
        <v>250</v>
      </c>
      <c r="Q879" s="22" t="n">
        <v>182</v>
      </c>
      <c r="R879" s="22" t="n">
        <v>159</v>
      </c>
      <c r="S879" s="22" t="n">
        <v>205</v>
      </c>
      <c r="T879" s="22" t="n">
        <v>205</v>
      </c>
      <c r="U879" s="22" t="n">
        <v>317</v>
      </c>
      <c r="V879" s="22" t="n">
        <v>295</v>
      </c>
      <c r="W879" s="22" t="n">
        <v>182</v>
      </c>
      <c r="Y879" s="22" t="n">
        <v>540</v>
      </c>
      <c r="Z879" s="22" t="n">
        <v>519</v>
      </c>
      <c r="AA879" s="22" t="n">
        <v>440</v>
      </c>
      <c r="AB879" s="22" t="n">
        <v>500</v>
      </c>
      <c r="AD879" s="22" t="n">
        <v>350</v>
      </c>
      <c r="AE879" s="22" t="n">
        <v>639</v>
      </c>
      <c r="AF879" s="22" t="n">
        <v>159</v>
      </c>
      <c r="AG879" s="22" t="n">
        <v>114</v>
      </c>
      <c r="AH879" s="22" t="n">
        <v>280</v>
      </c>
      <c r="AI879" s="22" t="n">
        <v>42</v>
      </c>
      <c r="AJ879" s="22" t="n">
        <v>416</v>
      </c>
      <c r="AL879" s="22" t="n">
        <v>296</v>
      </c>
      <c r="AM879" s="22" t="n">
        <v>417</v>
      </c>
      <c r="AN879" s="22" t="n">
        <v>184</v>
      </c>
      <c r="AO879" s="22" t="n">
        <v>215</v>
      </c>
      <c r="AP879" s="22" t="n">
        <v>465</v>
      </c>
      <c r="AQ879" s="22" t="n">
        <v>157</v>
      </c>
      <c r="AR879" s="22" t="n">
        <v>175</v>
      </c>
      <c r="AS879" s="22" t="n">
        <v>90</v>
      </c>
      <c r="AU879" s="22" t="n">
        <v>421</v>
      </c>
      <c r="AV879" s="22" t="n">
        <v>546</v>
      </c>
      <c r="AW879" s="22" t="n">
        <v>697</v>
      </c>
      <c r="AX879" s="22" t="n">
        <v>335</v>
      </c>
    </row>
    <row r="880">
      <c r="B880" s="23" t="inlineStr">
        <is>
          <t>-2</t>
        </is>
      </c>
      <c r="C880" s="24" t="n">
        <v>0.1730857187296621</v>
      </c>
      <c r="D880" s="24" t="n">
        <v>0.1718731550414969</v>
      </c>
      <c r="E880" s="24" t="n">
        <v>0.1747915343141891</v>
      </c>
      <c r="G880" s="24" t="n">
        <v>0.1412493978651173</v>
      </c>
      <c r="H880" s="24" t="n">
        <v>0.1724854901573727</v>
      </c>
      <c r="I880" s="24" t="n">
        <v>0.1911421461478308</v>
      </c>
      <c r="J880" s="24" t="n">
        <v>0.173877873005291</v>
      </c>
      <c r="K880" s="24" t="n">
        <v>0.1642659060067744</v>
      </c>
      <c r="L880" s="24" t="n">
        <v>0.1852231348936108</v>
      </c>
      <c r="N880" s="24" t="n">
        <v>0.1502517811991763</v>
      </c>
      <c r="O880" s="24" t="n">
        <v>0.1166296675167936</v>
      </c>
      <c r="P880" s="24" t="n">
        <v>0.1730019663874403</v>
      </c>
      <c r="Q880" s="24" t="n">
        <v>0.1349509596955027</v>
      </c>
      <c r="R880" s="24" t="n">
        <v>0.1475178449534336</v>
      </c>
      <c r="S880" s="24" t="n">
        <v>0.1231342311046092</v>
      </c>
      <c r="T880" s="24" t="n">
        <v>0.1901835981997524</v>
      </c>
      <c r="U880" s="24" t="n">
        <v>0.1757909732179109</v>
      </c>
      <c r="V880" s="24" t="n">
        <v>0.2397192609824447</v>
      </c>
      <c r="W880" s="24" t="n">
        <v>0.2001702871624167</v>
      </c>
      <c r="Y880" s="24" t="n">
        <v>0.1792912563079901</v>
      </c>
      <c r="Z880" s="24" t="n">
        <v>0.165888128017367</v>
      </c>
      <c r="AA880" s="24" t="n">
        <v>0.1891646563761802</v>
      </c>
      <c r="AB880" s="24" t="n">
        <v>0.1597053721754943</v>
      </c>
      <c r="AD880" s="24" t="n">
        <v>0.1890266373228086</v>
      </c>
      <c r="AE880" s="24" t="n">
        <v>0.1689882933086054</v>
      </c>
      <c r="AF880" s="24" t="n">
        <v>0.1959236446848411</v>
      </c>
      <c r="AG880" s="24" t="n">
        <v>0.2334174946934523</v>
      </c>
      <c r="AH880" s="24" t="n">
        <v>0.1914034764018089</v>
      </c>
      <c r="AI880" s="24" t="n">
        <v>0.04667582685506489</v>
      </c>
      <c r="AJ880" s="24" t="n">
        <v>0.1412663134860517</v>
      </c>
      <c r="AL880" s="24" t="n">
        <v>0.1597324037039339</v>
      </c>
      <c r="AM880" s="24" t="n">
        <v>0.1736540552538715</v>
      </c>
      <c r="AN880" s="24" t="n">
        <v>0.1671883175099035</v>
      </c>
      <c r="AO880" s="24" t="n">
        <v>0.1703367437753809</v>
      </c>
      <c r="AP880" s="24" t="n">
        <v>0.2138990061908939</v>
      </c>
      <c r="AQ880" s="24" t="n">
        <v>0.1408178933411238</v>
      </c>
      <c r="AR880" s="24" t="n">
        <v>0.1419199468463522</v>
      </c>
      <c r="AS880" s="24" t="n">
        <v>0.1392263944764557</v>
      </c>
      <c r="AU880" s="24" t="n">
        <v>0.1807199539535055</v>
      </c>
      <c r="AV880" s="24" t="n">
        <v>0.1785706764461018</v>
      </c>
      <c r="AW880" s="24" t="n">
        <v>0.2072615014634166</v>
      </c>
      <c r="AX880" s="24" t="n">
        <v>0.08343952495784705</v>
      </c>
    </row>
    <row r="881">
      <c r="B881" s="23" t="inlineStr">
        <is>
          <t>-1</t>
        </is>
      </c>
      <c r="C881" s="24" t="n">
        <v>0.3214581758100225</v>
      </c>
      <c r="D881" s="24" t="n">
        <v>0.3023362480054577</v>
      </c>
      <c r="E881" s="24" t="n">
        <v>0.3394307153912229</v>
      </c>
      <c r="G881" s="24" t="n">
        <v>0.3019337645878946</v>
      </c>
      <c r="H881" s="24" t="n">
        <v>0.2732428512517616</v>
      </c>
      <c r="I881" s="24" t="n">
        <v>0.2250035915493518</v>
      </c>
      <c r="J881" s="24" t="n">
        <v>0.3545622059779672</v>
      </c>
      <c r="K881" s="24" t="n">
        <v>0.4019925202445848</v>
      </c>
      <c r="L881" s="24" t="n">
        <v>0.3706519249889794</v>
      </c>
      <c r="N881" s="24" t="n">
        <v>0.3169900877976465</v>
      </c>
      <c r="O881" s="24" t="n">
        <v>0.3267457690352747</v>
      </c>
      <c r="P881" s="24" t="n">
        <v>0.3479022078848887</v>
      </c>
      <c r="Q881" s="24" t="n">
        <v>0.3824271418806378</v>
      </c>
      <c r="R881" s="24" t="n">
        <v>0.2930899092112653</v>
      </c>
      <c r="S881" s="24" t="n">
        <v>0.3144698721841098</v>
      </c>
      <c r="T881" s="24" t="n">
        <v>0.3395373759558916</v>
      </c>
      <c r="U881" s="24" t="n">
        <v>0.2585917899170517</v>
      </c>
      <c r="V881" s="24" t="n">
        <v>0.311940656175057</v>
      </c>
      <c r="W881" s="24" t="n">
        <v>0.361711608038588</v>
      </c>
      <c r="Y881" s="24" t="n">
        <v>0.3171095846107533</v>
      </c>
      <c r="Z881" s="24" t="n">
        <v>0.3482843684228873</v>
      </c>
      <c r="AA881" s="24" t="n">
        <v>0.3395336104517075</v>
      </c>
      <c r="AB881" s="24" t="n">
        <v>0.2824026838883967</v>
      </c>
      <c r="AD881" s="24" t="n">
        <v>0.3035707642851428</v>
      </c>
      <c r="AE881" s="24" t="n">
        <v>0.3022754218670812</v>
      </c>
      <c r="AF881" s="24" t="n">
        <v>0.378705337186732</v>
      </c>
      <c r="AG881" s="24" t="n">
        <v>0.3549053698708464</v>
      </c>
      <c r="AH881" s="24" t="n">
        <v>0.3001502205657411</v>
      </c>
      <c r="AI881" s="24" t="n">
        <v>0.3119328284212989</v>
      </c>
      <c r="AJ881" s="24" t="n">
        <v>0.350252214291668</v>
      </c>
      <c r="AL881" s="24" t="n">
        <v>0.3319066922839518</v>
      </c>
      <c r="AM881" s="24" t="n">
        <v>0.286168338426596</v>
      </c>
      <c r="AN881" s="24" t="n">
        <v>0.3742538023399896</v>
      </c>
      <c r="AO881" s="24" t="n">
        <v>0.3134678641141116</v>
      </c>
      <c r="AP881" s="24" t="n">
        <v>0.2852156790384266</v>
      </c>
      <c r="AQ881" s="24" t="n">
        <v>0.3925690627711512</v>
      </c>
      <c r="AR881" s="24" t="n">
        <v>0.3936786552532226</v>
      </c>
      <c r="AS881" s="24" t="n">
        <v>0.2844139115297809</v>
      </c>
      <c r="AU881" s="24" t="n">
        <v>0.3367345263502302</v>
      </c>
      <c r="AV881" s="24" t="n">
        <v>0.378767656519303</v>
      </c>
      <c r="AW881" s="24" t="n">
        <v>0.2829449092156402</v>
      </c>
      <c r="AX881" s="24" t="n">
        <v>0.2888772431676042</v>
      </c>
    </row>
    <row r="882">
      <c r="B882" s="23" t="inlineStr">
        <is>
          <t>0</t>
        </is>
      </c>
      <c r="C882" s="24" t="n">
        <v>0.1416234438499619</v>
      </c>
      <c r="D882" s="24" t="n">
        <v>0.1527160274336215</v>
      </c>
      <c r="E882" s="24" t="n">
        <v>0.1302953691738329</v>
      </c>
      <c r="G882" s="24" t="n">
        <v>0.1463579301088901</v>
      </c>
      <c r="H882" s="24" t="n">
        <v>0.08305567499330049</v>
      </c>
      <c r="I882" s="24" t="n">
        <v>0.1570040345715986</v>
      </c>
      <c r="J882" s="24" t="n">
        <v>0.1544656979345476</v>
      </c>
      <c r="K882" s="24" t="n">
        <v>0.1457524062488161</v>
      </c>
      <c r="L882" s="24" t="n">
        <v>0.1604485748381228</v>
      </c>
      <c r="N882" s="24" t="n">
        <v>0.1593159947069938</v>
      </c>
      <c r="O882" s="24" t="n">
        <v>0.0889763151255208</v>
      </c>
      <c r="P882" s="24" t="n">
        <v>0.09988954648642702</v>
      </c>
      <c r="Q882" s="24" t="n">
        <v>0.1672963536173136</v>
      </c>
      <c r="R882" s="24" t="n">
        <v>0.1335185608232615</v>
      </c>
      <c r="S882" s="24" t="n">
        <v>0.1681320244287741</v>
      </c>
      <c r="T882" s="24" t="n">
        <v>0.1349770555437714</v>
      </c>
      <c r="U882" s="24" t="n">
        <v>0.1532976682868455</v>
      </c>
      <c r="V882" s="24" t="n">
        <v>0.1472725707145942</v>
      </c>
      <c r="W882" s="24" t="n">
        <v>0.1438103939967887</v>
      </c>
      <c r="Y882" s="24" t="n">
        <v>0.13048694658257</v>
      </c>
      <c r="Z882" s="24" t="n">
        <v>0.1639553403104392</v>
      </c>
      <c r="AA882" s="24" t="n">
        <v>0.129230126366253</v>
      </c>
      <c r="AB882" s="24" t="n">
        <v>0.1413764717584336</v>
      </c>
      <c r="AD882" s="24" t="n">
        <v>0.1633569167564509</v>
      </c>
      <c r="AE882" s="24" t="n">
        <v>0.1101387914071114</v>
      </c>
      <c r="AF882" s="24" t="n">
        <v>0.1126149898536065</v>
      </c>
      <c r="AG882" s="24" t="n">
        <v>0.1460944930722581</v>
      </c>
      <c r="AH882" s="24" t="n">
        <v>0.1594219644673598</v>
      </c>
      <c r="AI882" s="24" t="n">
        <v>0.3219547899282947</v>
      </c>
      <c r="AJ882" s="24" t="n">
        <v>0.1511652860264801</v>
      </c>
      <c r="AL882" s="24" t="n">
        <v>0.1602012307994085</v>
      </c>
      <c r="AM882" s="24" t="n">
        <v>0.1008273359258922</v>
      </c>
      <c r="AN882" s="24" t="n">
        <v>0.1300928072251804</v>
      </c>
      <c r="AO882" s="24" t="n">
        <v>0.1371076509860794</v>
      </c>
      <c r="AP882" s="24" t="n">
        <v>0.1603679185393503</v>
      </c>
      <c r="AQ882" s="24" t="n">
        <v>0.1207618072660915</v>
      </c>
      <c r="AR882" s="24" t="n">
        <v>0.1583545046422611</v>
      </c>
      <c r="AS882" s="24" t="n">
        <v>0.2107538052818836</v>
      </c>
      <c r="AU882" s="24" t="n">
        <v>0.1165741304299028</v>
      </c>
      <c r="AV882" s="24" t="n">
        <v>0.1701258577464611</v>
      </c>
      <c r="AW882" s="24" t="n">
        <v>0.1153243914250747</v>
      </c>
      <c r="AX882" s="24" t="n">
        <v>0.1813588006514884</v>
      </c>
    </row>
    <row r="883">
      <c r="B883" s="23" t="inlineStr">
        <is>
          <t>1</t>
        </is>
      </c>
      <c r="C883" s="24" t="n">
        <v>0.244182660703511</v>
      </c>
      <c r="D883" s="24" t="n">
        <v>0.2537043799643349</v>
      </c>
      <c r="E883" s="24" t="n">
        <v>0.235601468756721</v>
      </c>
      <c r="G883" s="24" t="n">
        <v>0.2900906786246252</v>
      </c>
      <c r="H883" s="24" t="n">
        <v>0.3013636588635098</v>
      </c>
      <c r="I883" s="24" t="n">
        <v>0.2733645689172192</v>
      </c>
      <c r="J883" s="24" t="n">
        <v>0.2066074098519328</v>
      </c>
      <c r="K883" s="24" t="n">
        <v>0.2261914176065364</v>
      </c>
      <c r="L883" s="24" t="n">
        <v>0.1864045974944966</v>
      </c>
      <c r="N883" s="24" t="n">
        <v>0.2852568483159754</v>
      </c>
      <c r="O883" s="24" t="n">
        <v>0.292580562747951</v>
      </c>
      <c r="P883" s="24" t="n">
        <v>0.2182958040587415</v>
      </c>
      <c r="Q883" s="24" t="n">
        <v>0.2441288027471013</v>
      </c>
      <c r="R883" s="24" t="n">
        <v>0.3148945024567834</v>
      </c>
      <c r="S883" s="24" t="n">
        <v>0.3005782226347717</v>
      </c>
      <c r="T883" s="24" t="n">
        <v>0.1726690925228013</v>
      </c>
      <c r="U883" s="24" t="n">
        <v>0.26666138520995</v>
      </c>
      <c r="V883" s="24" t="n">
        <v>0.2056033759035855</v>
      </c>
      <c r="W883" s="24" t="n">
        <v>0.2085895870841662</v>
      </c>
      <c r="Y883" s="24" t="n">
        <v>0.2405731240003612</v>
      </c>
      <c r="Z883" s="24" t="n">
        <v>0.2064230252813582</v>
      </c>
      <c r="AA883" s="24" t="n">
        <v>0.2440829855373141</v>
      </c>
      <c r="AB883" s="24" t="n">
        <v>0.2873631760573604</v>
      </c>
      <c r="AD883" s="24" t="n">
        <v>0.2301817254013067</v>
      </c>
      <c r="AE883" s="24" t="n">
        <v>0.2722574443215245</v>
      </c>
      <c r="AF883" s="24" t="n">
        <v>0.2214215677212768</v>
      </c>
      <c r="AG883" s="24" t="n">
        <v>0.1832606406658591</v>
      </c>
      <c r="AH883" s="24" t="n">
        <v>0.2349953387700178</v>
      </c>
      <c r="AI883" s="24" t="n">
        <v>0.2267653984478214</v>
      </c>
      <c r="AJ883" s="24" t="n">
        <v>0.2462074128971924</v>
      </c>
      <c r="AL883" s="24" t="n">
        <v>0.2364224043284588</v>
      </c>
      <c r="AM883" s="24" t="n">
        <v>0.2699688099498319</v>
      </c>
      <c r="AN883" s="24" t="n">
        <v>0.2351169634092938</v>
      </c>
      <c r="AO883" s="24" t="n">
        <v>0.2678731151765699</v>
      </c>
      <c r="AP883" s="24" t="n">
        <v>0.2113436904333438</v>
      </c>
      <c r="AQ883" s="24" t="n">
        <v>0.2484039089363246</v>
      </c>
      <c r="AR883" s="24" t="n">
        <v>0.2224615703072228</v>
      </c>
      <c r="AS883" s="24" t="n">
        <v>0.3165574534169376</v>
      </c>
      <c r="AU883" s="24" t="n">
        <v>0.2483339491596988</v>
      </c>
      <c r="AV883" s="24" t="n">
        <v>0.1708362240632664</v>
      </c>
      <c r="AW883" s="24" t="n">
        <v>0.2401609420771759</v>
      </c>
      <c r="AX883" s="24" t="n">
        <v>0.3669612224432177</v>
      </c>
    </row>
    <row r="884">
      <c r="B884" s="23" t="inlineStr">
        <is>
          <t>2</t>
        </is>
      </c>
      <c r="C884" s="24" t="n">
        <v>0.1196500009068426</v>
      </c>
      <c r="D884" s="24" t="n">
        <v>0.1193701895550892</v>
      </c>
      <c r="E884" s="24" t="n">
        <v>0.1198809123640343</v>
      </c>
      <c r="G884" s="24" t="n">
        <v>0.1203682288134729</v>
      </c>
      <c r="H884" s="24" t="n">
        <v>0.1698523247340554</v>
      </c>
      <c r="I884" s="24" t="n">
        <v>0.1534856588139996</v>
      </c>
      <c r="J884" s="24" t="n">
        <v>0.1104868132302613</v>
      </c>
      <c r="K884" s="24" t="n">
        <v>0.06179774989328807</v>
      </c>
      <c r="L884" s="24" t="n">
        <v>0.09727176778479034</v>
      </c>
      <c r="N884" s="24" t="n">
        <v>0.08818528798020774</v>
      </c>
      <c r="O884" s="24" t="n">
        <v>0.1750676855744599</v>
      </c>
      <c r="P884" s="24" t="n">
        <v>0.1609104751825025</v>
      </c>
      <c r="Q884" s="24" t="n">
        <v>0.07119674205944464</v>
      </c>
      <c r="R884" s="24" t="n">
        <v>0.1109791825552563</v>
      </c>
      <c r="S884" s="24" t="n">
        <v>0.09368564964773514</v>
      </c>
      <c r="T884" s="24" t="n">
        <v>0.1626328777777835</v>
      </c>
      <c r="U884" s="24" t="n">
        <v>0.1456581833682417</v>
      </c>
      <c r="V884" s="24" t="n">
        <v>0.09546413622431874</v>
      </c>
      <c r="W884" s="24" t="n">
        <v>0.08571812371804041</v>
      </c>
      <c r="Y884" s="24" t="n">
        <v>0.1325390884983252</v>
      </c>
      <c r="Z884" s="24" t="n">
        <v>0.1154491379679485</v>
      </c>
      <c r="AA884" s="24" t="n">
        <v>0.09798862126854523</v>
      </c>
      <c r="AB884" s="24" t="n">
        <v>0.129152296120315</v>
      </c>
      <c r="AD884" s="24" t="n">
        <v>0.1138639562342909</v>
      </c>
      <c r="AE884" s="24" t="n">
        <v>0.1463400490956775</v>
      </c>
      <c r="AF884" s="24" t="n">
        <v>0.0913344605535437</v>
      </c>
      <c r="AG884" s="24" t="n">
        <v>0.08232200169758382</v>
      </c>
      <c r="AH884" s="24" t="n">
        <v>0.1140289997950723</v>
      </c>
      <c r="AI884" s="24" t="n">
        <v>0.09267115634752006</v>
      </c>
      <c r="AJ884" s="24" t="n">
        <v>0.111108773298608</v>
      </c>
      <c r="AL884" s="24" t="n">
        <v>0.1117372688842468</v>
      </c>
      <c r="AM884" s="24" t="n">
        <v>0.1693814604438084</v>
      </c>
      <c r="AN884" s="24" t="n">
        <v>0.09334810951563273</v>
      </c>
      <c r="AO884" s="24" t="n">
        <v>0.1112146259478583</v>
      </c>
      <c r="AP884" s="24" t="n">
        <v>0.1291737057979855</v>
      </c>
      <c r="AQ884" s="24" t="n">
        <v>0.09744732768530878</v>
      </c>
      <c r="AR884" s="24" t="n">
        <v>0.08358532295094145</v>
      </c>
      <c r="AS884" s="24" t="n">
        <v>0.04904843529494218</v>
      </c>
      <c r="AU884" s="24" t="n">
        <v>0.1176374401066627</v>
      </c>
      <c r="AV884" s="24" t="n">
        <v>0.1016995852248675</v>
      </c>
      <c r="AW884" s="24" t="n">
        <v>0.1543082558186926</v>
      </c>
      <c r="AX884" s="24" t="n">
        <v>0.07936320877984267</v>
      </c>
    </row>
    <row r="886">
      <c r="B886" s="20" t="inlineStr">
        <is>
          <t>Imagine the government had to make a choice between each of the following. Which do you think would be the best approach?: Improved pay for prison officers | Increasing the number of officers present in prisons</t>
        </is>
      </c>
    </row>
    <row r="887">
      <c r="B887" s="21" t="inlineStr">
        <is>
          <t>BASE: All Respondents</t>
        </is>
      </c>
    </row>
    <row r="888">
      <c r="B888" s="16" t="inlineStr">
        <is>
          <t>Unweighted</t>
        </is>
      </c>
      <c r="C888" s="22" t="n">
        <v>1999</v>
      </c>
      <c r="D888" s="22" t="n">
        <v>936</v>
      </c>
      <c r="E888" s="22" t="n">
        <v>1056</v>
      </c>
      <c r="G888" s="22" t="n">
        <v>282</v>
      </c>
      <c r="H888" s="22" t="n">
        <v>355</v>
      </c>
      <c r="I888" s="22" t="n">
        <v>333</v>
      </c>
      <c r="J888" s="22" t="n">
        <v>313</v>
      </c>
      <c r="K888" s="22" t="n">
        <v>283</v>
      </c>
      <c r="L888" s="22" t="n">
        <v>433</v>
      </c>
      <c r="N888" s="22" t="n">
        <v>103</v>
      </c>
      <c r="O888" s="22" t="n">
        <v>103</v>
      </c>
      <c r="P888" s="22" t="n">
        <v>259</v>
      </c>
      <c r="Q888" s="22" t="n">
        <v>192</v>
      </c>
      <c r="R888" s="22" t="n">
        <v>162</v>
      </c>
      <c r="S888" s="22" t="n">
        <v>220</v>
      </c>
      <c r="T888" s="22" t="n">
        <v>220</v>
      </c>
      <c r="U888" s="22" t="n">
        <v>302</v>
      </c>
      <c r="V888" s="22" t="n">
        <v>270</v>
      </c>
      <c r="W888" s="22" t="n">
        <v>168</v>
      </c>
      <c r="Y888" s="22" t="n">
        <v>568</v>
      </c>
      <c r="Z888" s="22" t="n">
        <v>481</v>
      </c>
      <c r="AA888" s="22" t="n">
        <v>459</v>
      </c>
      <c r="AB888" s="22" t="n">
        <v>474</v>
      </c>
      <c r="AD888" s="22" t="n">
        <v>355</v>
      </c>
      <c r="AE888" s="22" t="n">
        <v>640</v>
      </c>
      <c r="AF888" s="22" t="n">
        <v>155</v>
      </c>
      <c r="AG888" s="22" t="n">
        <v>118</v>
      </c>
      <c r="AH888" s="22" t="n">
        <v>274</v>
      </c>
      <c r="AI888" s="22" t="n">
        <v>42</v>
      </c>
      <c r="AJ888" s="22" t="n">
        <v>415</v>
      </c>
      <c r="AL888" s="22" t="n">
        <v>299</v>
      </c>
      <c r="AM888" s="22" t="n">
        <v>422</v>
      </c>
      <c r="AN888" s="22" t="n">
        <v>182</v>
      </c>
      <c r="AO888" s="22" t="n">
        <v>220</v>
      </c>
      <c r="AP888" s="22" t="n">
        <v>458</v>
      </c>
      <c r="AQ888" s="22" t="n">
        <v>159</v>
      </c>
      <c r="AR888" s="22" t="n">
        <v>174</v>
      </c>
      <c r="AS888" s="22" t="n">
        <v>85</v>
      </c>
      <c r="AU888" s="22" t="n">
        <v>423</v>
      </c>
      <c r="AV888" s="22" t="n">
        <v>543</v>
      </c>
      <c r="AW888" s="22" t="n">
        <v>701</v>
      </c>
      <c r="AX888" s="22" t="n">
        <v>332</v>
      </c>
    </row>
    <row r="889">
      <c r="B889" s="18" t="inlineStr">
        <is>
          <t>Weighted</t>
        </is>
      </c>
      <c r="C889" s="22" t="n">
        <v>1999</v>
      </c>
      <c r="D889" s="22" t="n">
        <v>987</v>
      </c>
      <c r="E889" s="22" t="n">
        <v>1009</v>
      </c>
      <c r="G889" s="22" t="n">
        <v>277</v>
      </c>
      <c r="H889" s="22" t="n">
        <v>341</v>
      </c>
      <c r="I889" s="22" t="n">
        <v>340</v>
      </c>
      <c r="J889" s="22" t="n">
        <v>341</v>
      </c>
      <c r="K889" s="22" t="n">
        <v>282</v>
      </c>
      <c r="L889" s="22" t="n">
        <v>420</v>
      </c>
      <c r="N889" s="22" t="n">
        <v>114</v>
      </c>
      <c r="O889" s="22" t="n">
        <v>91</v>
      </c>
      <c r="P889" s="22" t="n">
        <v>250</v>
      </c>
      <c r="Q889" s="22" t="n">
        <v>182</v>
      </c>
      <c r="R889" s="22" t="n">
        <v>159</v>
      </c>
      <c r="S889" s="22" t="n">
        <v>205</v>
      </c>
      <c r="T889" s="22" t="n">
        <v>205</v>
      </c>
      <c r="U889" s="22" t="n">
        <v>317</v>
      </c>
      <c r="V889" s="22" t="n">
        <v>295</v>
      </c>
      <c r="W889" s="22" t="n">
        <v>182</v>
      </c>
      <c r="Y889" s="22" t="n">
        <v>540</v>
      </c>
      <c r="Z889" s="22" t="n">
        <v>519</v>
      </c>
      <c r="AA889" s="22" t="n">
        <v>440</v>
      </c>
      <c r="AB889" s="22" t="n">
        <v>500</v>
      </c>
      <c r="AD889" s="22" t="n">
        <v>350</v>
      </c>
      <c r="AE889" s="22" t="n">
        <v>639</v>
      </c>
      <c r="AF889" s="22" t="n">
        <v>159</v>
      </c>
      <c r="AG889" s="22" t="n">
        <v>114</v>
      </c>
      <c r="AH889" s="22" t="n">
        <v>280</v>
      </c>
      <c r="AI889" s="22" t="n">
        <v>42</v>
      </c>
      <c r="AJ889" s="22" t="n">
        <v>416</v>
      </c>
      <c r="AL889" s="22" t="n">
        <v>296</v>
      </c>
      <c r="AM889" s="22" t="n">
        <v>417</v>
      </c>
      <c r="AN889" s="22" t="n">
        <v>184</v>
      </c>
      <c r="AO889" s="22" t="n">
        <v>215</v>
      </c>
      <c r="AP889" s="22" t="n">
        <v>465</v>
      </c>
      <c r="AQ889" s="22" t="n">
        <v>157</v>
      </c>
      <c r="AR889" s="22" t="n">
        <v>175</v>
      </c>
      <c r="AS889" s="22" t="n">
        <v>90</v>
      </c>
      <c r="AU889" s="22" t="n">
        <v>421</v>
      </c>
      <c r="AV889" s="22" t="n">
        <v>546</v>
      </c>
      <c r="AW889" s="22" t="n">
        <v>697</v>
      </c>
      <c r="AX889" s="22" t="n">
        <v>335</v>
      </c>
    </row>
    <row r="890">
      <c r="B890" s="23" t="inlineStr">
        <is>
          <t>-2</t>
        </is>
      </c>
      <c r="C890" s="24" t="n">
        <v>0.1071477260958559</v>
      </c>
      <c r="D890" s="24" t="n">
        <v>0.1031258356208659</v>
      </c>
      <c r="E890" s="24" t="n">
        <v>0.1114037057862787</v>
      </c>
      <c r="G890" s="24" t="n">
        <v>0.08430375226206413</v>
      </c>
      <c r="H890" s="24" t="n">
        <v>0.137229385133833</v>
      </c>
      <c r="I890" s="24" t="n">
        <v>0.1319429749994711</v>
      </c>
      <c r="J890" s="24" t="n">
        <v>0.1173167421458709</v>
      </c>
      <c r="K890" s="24" t="n">
        <v>0.0682785147025087</v>
      </c>
      <c r="L890" s="24" t="n">
        <v>0.09553580895767813</v>
      </c>
      <c r="N890" s="24" t="n">
        <v>0.1303028038849945</v>
      </c>
      <c r="O890" s="24" t="n">
        <v>0.1038884240902029</v>
      </c>
      <c r="P890" s="24" t="n">
        <v>0.112968772629851</v>
      </c>
      <c r="Q890" s="24" t="n">
        <v>0.08421650364224489</v>
      </c>
      <c r="R890" s="24" t="n">
        <v>0.1112153388837027</v>
      </c>
      <c r="S890" s="24" t="n">
        <v>0.07337655408030941</v>
      </c>
      <c r="T890" s="24" t="n">
        <v>0.1320705362683665</v>
      </c>
      <c r="U890" s="24" t="n">
        <v>0.1135516749345134</v>
      </c>
      <c r="V890" s="24" t="n">
        <v>0.09543272213235912</v>
      </c>
      <c r="W890" s="24" t="n">
        <v>0.1234979860245579</v>
      </c>
      <c r="Y890" s="24" t="n">
        <v>0.1230779420396726</v>
      </c>
      <c r="Z890" s="24" t="n">
        <v>0.1056897207803236</v>
      </c>
      <c r="AA890" s="24" t="n">
        <v>0.09724270956677969</v>
      </c>
      <c r="AB890" s="24" t="n">
        <v>0.1001729169396437</v>
      </c>
      <c r="AD890" s="24" t="n">
        <v>0.09600439175479261</v>
      </c>
      <c r="AE890" s="24" t="n">
        <v>0.1187547515472828</v>
      </c>
      <c r="AF890" s="24" t="n">
        <v>0.08644733574618738</v>
      </c>
      <c r="AG890" s="24" t="n">
        <v>0.09842924864393501</v>
      </c>
      <c r="AH890" s="24" t="n">
        <v>0.1233093551682941</v>
      </c>
      <c r="AI890" s="24" t="n">
        <v>0.05020726617385477</v>
      </c>
      <c r="AJ890" s="24" t="n">
        <v>0.1039264916216804</v>
      </c>
      <c r="AL890" s="24" t="n">
        <v>0.1044493039344564</v>
      </c>
      <c r="AM890" s="24" t="n">
        <v>0.1006308390002202</v>
      </c>
      <c r="AN890" s="24" t="n">
        <v>0.1025886799211673</v>
      </c>
      <c r="AO890" s="24" t="n">
        <v>0.1139628639863302</v>
      </c>
      <c r="AP890" s="24" t="n">
        <v>0.1128536889021371</v>
      </c>
      <c r="AQ890" s="24" t="n">
        <v>0.1223828183003365</v>
      </c>
      <c r="AR890" s="24" t="n">
        <v>0.06189731369669355</v>
      </c>
      <c r="AS890" s="24" t="n">
        <v>0.171077752627096</v>
      </c>
      <c r="AU890" s="24" t="n">
        <v>0.09226411769655612</v>
      </c>
      <c r="AV890" s="24" t="n">
        <v>0.1180167283650689</v>
      </c>
      <c r="AW890" s="24" t="n">
        <v>0.1249635909032734</v>
      </c>
      <c r="AX890" s="24" t="n">
        <v>0.0710842964848404</v>
      </c>
    </row>
    <row r="891">
      <c r="B891" s="23" t="inlineStr">
        <is>
          <t>-1</t>
        </is>
      </c>
      <c r="C891" s="24" t="n">
        <v>0.2463201134385732</v>
      </c>
      <c r="D891" s="24" t="n">
        <v>0.255791007792426</v>
      </c>
      <c r="E891" s="24" t="n">
        <v>0.237342854670535</v>
      </c>
      <c r="G891" s="24" t="n">
        <v>0.3495013621767271</v>
      </c>
      <c r="H891" s="24" t="n">
        <v>0.2822974265759496</v>
      </c>
      <c r="I891" s="24" t="n">
        <v>0.2540306232116977</v>
      </c>
      <c r="J891" s="24" t="n">
        <v>0.2458620271091261</v>
      </c>
      <c r="K891" s="24" t="n">
        <v>0.1831173987855731</v>
      </c>
      <c r="L891" s="24" t="n">
        <v>0.1856298596402377</v>
      </c>
      <c r="N891" s="24" t="n">
        <v>0.2628020499350045</v>
      </c>
      <c r="O891" s="24" t="n">
        <v>0.3036416349105476</v>
      </c>
      <c r="P891" s="24" t="n">
        <v>0.2292661765456892</v>
      </c>
      <c r="Q891" s="24" t="n">
        <v>0.2429765696557093</v>
      </c>
      <c r="R891" s="24" t="n">
        <v>0.1918565287652588</v>
      </c>
      <c r="S891" s="24" t="n">
        <v>0.3055071741986319</v>
      </c>
      <c r="T891" s="24" t="n">
        <v>0.2065887899792739</v>
      </c>
      <c r="U891" s="24" t="n">
        <v>0.253738749531513</v>
      </c>
      <c r="V891" s="24" t="n">
        <v>0.2464684868896958</v>
      </c>
      <c r="W891" s="24" t="n">
        <v>0.2467414249029832</v>
      </c>
      <c r="Y891" s="24" t="n">
        <v>0.2723688344889512</v>
      </c>
      <c r="Z891" s="24" t="n">
        <v>0.237885550272779</v>
      </c>
      <c r="AA891" s="24" t="n">
        <v>0.2669673989823403</v>
      </c>
      <c r="AB891" s="24" t="n">
        <v>0.2087729599917444</v>
      </c>
      <c r="AD891" s="24" t="n">
        <v>0.2241267707252911</v>
      </c>
      <c r="AE891" s="24" t="n">
        <v>0.2492499736252594</v>
      </c>
      <c r="AF891" s="24" t="n">
        <v>0.2249050768094528</v>
      </c>
      <c r="AG891" s="24" t="n">
        <v>0.345391277446328</v>
      </c>
      <c r="AH891" s="24" t="n">
        <v>0.1881894791511583</v>
      </c>
      <c r="AI891" s="24" t="n">
        <v>0.2439692988420297</v>
      </c>
      <c r="AJ891" s="24" t="n">
        <v>0.2808207996008615</v>
      </c>
      <c r="AL891" s="24" t="n">
        <v>0.2619857841750126</v>
      </c>
      <c r="AM891" s="24" t="n">
        <v>0.254673262933053</v>
      </c>
      <c r="AN891" s="24" t="n">
        <v>0.2225875754018565</v>
      </c>
      <c r="AO891" s="24" t="n">
        <v>0.3163620022168778</v>
      </c>
      <c r="AP891" s="24" t="n">
        <v>0.2081090168112775</v>
      </c>
      <c r="AQ891" s="24" t="n">
        <v>0.2572723628801115</v>
      </c>
      <c r="AR891" s="24" t="n">
        <v>0.2488104927927599</v>
      </c>
      <c r="AS891" s="24" t="n">
        <v>0.211033687023618</v>
      </c>
      <c r="AU891" s="24" t="n">
        <v>0.2744575064578544</v>
      </c>
      <c r="AV891" s="24" t="n">
        <v>0.1887376118106495</v>
      </c>
      <c r="AW891" s="24" t="n">
        <v>0.2764163195678446</v>
      </c>
      <c r="AX891" s="24" t="n">
        <v>0.2422328846689568</v>
      </c>
    </row>
    <row r="892">
      <c r="B892" s="23" t="inlineStr">
        <is>
          <t>0</t>
        </is>
      </c>
      <c r="C892" s="24" t="n">
        <v>0.1734578913124993</v>
      </c>
      <c r="D892" s="24" t="n">
        <v>0.1787816746082633</v>
      </c>
      <c r="E892" s="24" t="n">
        <v>0.1675154732331879</v>
      </c>
      <c r="G892" s="24" t="n">
        <v>0.1721243907291262</v>
      </c>
      <c r="H892" s="24" t="n">
        <v>0.1214349716735179</v>
      </c>
      <c r="I892" s="24" t="n">
        <v>0.1668819216222477</v>
      </c>
      <c r="J892" s="24" t="n">
        <v>0.1680308703287686</v>
      </c>
      <c r="K892" s="24" t="n">
        <v>0.1987769836965501</v>
      </c>
      <c r="L892" s="24" t="n">
        <v>0.2093385027184129</v>
      </c>
      <c r="N892" s="24" t="n">
        <v>0.1707336925295553</v>
      </c>
      <c r="O892" s="24" t="n">
        <v>0.1331830686721739</v>
      </c>
      <c r="P892" s="24" t="n">
        <v>0.1283279754704138</v>
      </c>
      <c r="Q892" s="24" t="n">
        <v>0.2473607267217588</v>
      </c>
      <c r="R892" s="24" t="n">
        <v>0.187799920085452</v>
      </c>
      <c r="S892" s="24" t="n">
        <v>0.1606299173821338</v>
      </c>
      <c r="T892" s="24" t="n">
        <v>0.1398525822080463</v>
      </c>
      <c r="U892" s="24" t="n">
        <v>0.1996305378575073</v>
      </c>
      <c r="V892" s="24" t="n">
        <v>0.160814522949606</v>
      </c>
      <c r="W892" s="24" t="n">
        <v>0.1980438013867559</v>
      </c>
      <c r="Y892" s="24" t="n">
        <v>0.146842194706681</v>
      </c>
      <c r="Z892" s="24" t="n">
        <v>0.1710439993461969</v>
      </c>
      <c r="AA892" s="24" t="n">
        <v>0.1621736150763097</v>
      </c>
      <c r="AB892" s="24" t="n">
        <v>0.2146386265956518</v>
      </c>
      <c r="AD892" s="24" t="n">
        <v>0.169353496735976</v>
      </c>
      <c r="AE892" s="24" t="n">
        <v>0.1697153646817322</v>
      </c>
      <c r="AF892" s="24" t="n">
        <v>0.1734692253750605</v>
      </c>
      <c r="AG892" s="24" t="n">
        <v>0.1458945215808271</v>
      </c>
      <c r="AH892" s="24" t="n">
        <v>0.1933925891301953</v>
      </c>
      <c r="AI892" s="24" t="n">
        <v>0.2732754379677592</v>
      </c>
      <c r="AJ892" s="24" t="n">
        <v>0.1666142609125014</v>
      </c>
      <c r="AL892" s="24" t="n">
        <v>0.1490150836296754</v>
      </c>
      <c r="AM892" s="24" t="n">
        <v>0.1742739312359466</v>
      </c>
      <c r="AN892" s="24" t="n">
        <v>0.201510591295923</v>
      </c>
      <c r="AO892" s="24" t="n">
        <v>0.144362345731193</v>
      </c>
      <c r="AP892" s="24" t="n">
        <v>0.1662951168860751</v>
      </c>
      <c r="AQ892" s="24" t="n">
        <v>0.188645222143638</v>
      </c>
      <c r="AR892" s="24" t="n">
        <v>0.2150306389350262</v>
      </c>
      <c r="AS892" s="24" t="n">
        <v>0.1916515235143023</v>
      </c>
      <c r="AU892" s="24" t="n">
        <v>0.188292156036223</v>
      </c>
      <c r="AV892" s="24" t="n">
        <v>0.1656805753275925</v>
      </c>
      <c r="AW892" s="24" t="n">
        <v>0.1401852526588556</v>
      </c>
      <c r="AX892" s="24" t="n">
        <v>0.2366945549597265</v>
      </c>
    </row>
    <row r="893">
      <c r="B893" s="23" t="inlineStr">
        <is>
          <t>1</t>
        </is>
      </c>
      <c r="C893" s="24" t="n">
        <v>0.3185473178395271</v>
      </c>
      <c r="D893" s="24" t="n">
        <v>0.313085422302901</v>
      </c>
      <c r="E893" s="24" t="n">
        <v>0.3243739479910455</v>
      </c>
      <c r="G893" s="24" t="n">
        <v>0.2784701779445958</v>
      </c>
      <c r="H893" s="24" t="n">
        <v>0.3192980914927127</v>
      </c>
      <c r="I893" s="24" t="n">
        <v>0.277286341389699</v>
      </c>
      <c r="J893" s="24" t="n">
        <v>0.3115419585096724</v>
      </c>
      <c r="K893" s="24" t="n">
        <v>0.3694482923146565</v>
      </c>
      <c r="L893" s="24" t="n">
        <v>0.3492684317249909</v>
      </c>
      <c r="N893" s="24" t="n">
        <v>0.2545231972892349</v>
      </c>
      <c r="O893" s="24" t="n">
        <v>0.3188710643640171</v>
      </c>
      <c r="P893" s="24" t="n">
        <v>0.3744035495843304</v>
      </c>
      <c r="Q893" s="24" t="n">
        <v>0.3247676052470087</v>
      </c>
      <c r="R893" s="24" t="n">
        <v>0.3294285396906451</v>
      </c>
      <c r="S893" s="24" t="n">
        <v>0.3694116436007355</v>
      </c>
      <c r="T893" s="24" t="n">
        <v>0.3184763891509481</v>
      </c>
      <c r="U893" s="24" t="n">
        <v>0.2706419144320899</v>
      </c>
      <c r="V893" s="24" t="n">
        <v>0.316811687079155</v>
      </c>
      <c r="W893" s="24" t="n">
        <v>0.2950697080907778</v>
      </c>
      <c r="Y893" s="24" t="n">
        <v>0.3216496113247558</v>
      </c>
      <c r="Z893" s="24" t="n">
        <v>0.3438039176356479</v>
      </c>
      <c r="AA893" s="24" t="n">
        <v>0.3115758369715833</v>
      </c>
      <c r="AB893" s="24" t="n">
        <v>0.2951153934508972</v>
      </c>
      <c r="AD893" s="24" t="n">
        <v>0.3123385955732546</v>
      </c>
      <c r="AE893" s="24" t="n">
        <v>0.3339772715427047</v>
      </c>
      <c r="AF893" s="24" t="n">
        <v>0.3607272039551689</v>
      </c>
      <c r="AG893" s="24" t="n">
        <v>0.3249269999961666</v>
      </c>
      <c r="AH893" s="24" t="n">
        <v>0.316950528154138</v>
      </c>
      <c r="AI893" s="24" t="n">
        <v>0.2634723722164592</v>
      </c>
      <c r="AJ893" s="24" t="n">
        <v>0.2889044529625769</v>
      </c>
      <c r="AL893" s="24" t="n">
        <v>0.3301313386813203</v>
      </c>
      <c r="AM893" s="24" t="n">
        <v>0.3355361048394768</v>
      </c>
      <c r="AN893" s="24" t="n">
        <v>0.3238276964565248</v>
      </c>
      <c r="AO893" s="24" t="n">
        <v>0.325272289082677</v>
      </c>
      <c r="AP893" s="24" t="n">
        <v>0.2958657670701527</v>
      </c>
      <c r="AQ893" s="24" t="n">
        <v>0.2970091373138341</v>
      </c>
      <c r="AR893" s="24" t="n">
        <v>0.3133262861111473</v>
      </c>
      <c r="AS893" s="24" t="n">
        <v>0.3397900949188337</v>
      </c>
      <c r="AU893" s="24" t="n">
        <v>0.3386458017708969</v>
      </c>
      <c r="AV893" s="24" t="n">
        <v>0.3198083086056408</v>
      </c>
      <c r="AW893" s="24" t="n">
        <v>0.2883903420880682</v>
      </c>
      <c r="AX893" s="24" t="n">
        <v>0.3539367815592181</v>
      </c>
    </row>
    <row r="894">
      <c r="B894" s="23" t="inlineStr">
        <is>
          <t>2</t>
        </is>
      </c>
      <c r="C894" s="24" t="n">
        <v>0.1545269513135444</v>
      </c>
      <c r="D894" s="24" t="n">
        <v>0.1492160596755438</v>
      </c>
      <c r="E894" s="24" t="n">
        <v>0.1593640183189529</v>
      </c>
      <c r="G894" s="24" t="n">
        <v>0.1156003168874869</v>
      </c>
      <c r="H894" s="24" t="n">
        <v>0.1397401251239867</v>
      </c>
      <c r="I894" s="24" t="n">
        <v>0.1698581387768845</v>
      </c>
      <c r="J894" s="24" t="n">
        <v>0.1572484019065622</v>
      </c>
      <c r="K894" s="24" t="n">
        <v>0.1803788105007114</v>
      </c>
      <c r="L894" s="24" t="n">
        <v>0.1602273969586802</v>
      </c>
      <c r="N894" s="24" t="n">
        <v>0.1816382563612106</v>
      </c>
      <c r="O894" s="24" t="n">
        <v>0.1404158079630585</v>
      </c>
      <c r="P894" s="24" t="n">
        <v>0.1550335257697156</v>
      </c>
      <c r="Q894" s="24" t="n">
        <v>0.1006785947332783</v>
      </c>
      <c r="R894" s="24" t="n">
        <v>0.1796996725749415</v>
      </c>
      <c r="S894" s="24" t="n">
        <v>0.09107471073818947</v>
      </c>
      <c r="T894" s="24" t="n">
        <v>0.2030117023933654</v>
      </c>
      <c r="U894" s="24" t="n">
        <v>0.1624371232443762</v>
      </c>
      <c r="V894" s="24" t="n">
        <v>0.1804725809491843</v>
      </c>
      <c r="W894" s="24" t="n">
        <v>0.1366470795949253</v>
      </c>
      <c r="Y894" s="24" t="n">
        <v>0.1360614174399394</v>
      </c>
      <c r="Z894" s="24" t="n">
        <v>0.1415768119650527</v>
      </c>
      <c r="AA894" s="24" t="n">
        <v>0.162040439402987</v>
      </c>
      <c r="AB894" s="24" t="n">
        <v>0.181300103022063</v>
      </c>
      <c r="AD894" s="24" t="n">
        <v>0.1981767452106857</v>
      </c>
      <c r="AE894" s="24" t="n">
        <v>0.1283026386030209</v>
      </c>
      <c r="AF894" s="24" t="n">
        <v>0.1544511581141304</v>
      </c>
      <c r="AG894" s="24" t="n">
        <v>0.08535795233274321</v>
      </c>
      <c r="AH894" s="24" t="n">
        <v>0.1781580483962142</v>
      </c>
      <c r="AI894" s="24" t="n">
        <v>0.1690756247998971</v>
      </c>
      <c r="AJ894" s="24" t="n">
        <v>0.1597339949023798</v>
      </c>
      <c r="AL894" s="24" t="n">
        <v>0.154418489579535</v>
      </c>
      <c r="AM894" s="24" t="n">
        <v>0.1348858619913035</v>
      </c>
      <c r="AN894" s="24" t="n">
        <v>0.1494854569245286</v>
      </c>
      <c r="AO894" s="24" t="n">
        <v>0.100040498982922</v>
      </c>
      <c r="AP894" s="24" t="n">
        <v>0.2168764103303576</v>
      </c>
      <c r="AQ894" s="24" t="n">
        <v>0.1346904593620799</v>
      </c>
      <c r="AR894" s="24" t="n">
        <v>0.1609352684643731</v>
      </c>
      <c r="AS894" s="24" t="n">
        <v>0.08644694191614984</v>
      </c>
      <c r="AU894" s="24" t="n">
        <v>0.1063404180384697</v>
      </c>
      <c r="AV894" s="24" t="n">
        <v>0.2077567758910481</v>
      </c>
      <c r="AW894" s="24" t="n">
        <v>0.1700444947819581</v>
      </c>
      <c r="AX894" s="24" t="n">
        <v>0.0960514823272582</v>
      </c>
    </row>
    <row r="896">
      <c r="B896" s="20" t="inlineStr">
        <is>
          <t>Imagine the government had to make a choice between each of the following. Which do you think would be the best approach?: Improved drug/alcohol treatments in prisons | Improved drug/alcohol treatments in communities</t>
        </is>
      </c>
    </row>
    <row r="897">
      <c r="B897" s="21" t="inlineStr">
        <is>
          <t>BASE: All Respondents</t>
        </is>
      </c>
    </row>
    <row r="898">
      <c r="B898" s="16" t="inlineStr">
        <is>
          <t>Unweighted</t>
        </is>
      </c>
      <c r="C898" s="22" t="n">
        <v>1999</v>
      </c>
      <c r="D898" s="22" t="n">
        <v>936</v>
      </c>
      <c r="E898" s="22" t="n">
        <v>1056</v>
      </c>
      <c r="G898" s="22" t="n">
        <v>282</v>
      </c>
      <c r="H898" s="22" t="n">
        <v>355</v>
      </c>
      <c r="I898" s="22" t="n">
        <v>333</v>
      </c>
      <c r="J898" s="22" t="n">
        <v>313</v>
      </c>
      <c r="K898" s="22" t="n">
        <v>283</v>
      </c>
      <c r="L898" s="22" t="n">
        <v>433</v>
      </c>
      <c r="N898" s="22" t="n">
        <v>103</v>
      </c>
      <c r="O898" s="22" t="n">
        <v>103</v>
      </c>
      <c r="P898" s="22" t="n">
        <v>259</v>
      </c>
      <c r="Q898" s="22" t="n">
        <v>192</v>
      </c>
      <c r="R898" s="22" t="n">
        <v>162</v>
      </c>
      <c r="S898" s="22" t="n">
        <v>220</v>
      </c>
      <c r="T898" s="22" t="n">
        <v>220</v>
      </c>
      <c r="U898" s="22" t="n">
        <v>302</v>
      </c>
      <c r="V898" s="22" t="n">
        <v>270</v>
      </c>
      <c r="W898" s="22" t="n">
        <v>168</v>
      </c>
      <c r="Y898" s="22" t="n">
        <v>568</v>
      </c>
      <c r="Z898" s="22" t="n">
        <v>481</v>
      </c>
      <c r="AA898" s="22" t="n">
        <v>459</v>
      </c>
      <c r="AB898" s="22" t="n">
        <v>474</v>
      </c>
      <c r="AD898" s="22" t="n">
        <v>355</v>
      </c>
      <c r="AE898" s="22" t="n">
        <v>640</v>
      </c>
      <c r="AF898" s="22" t="n">
        <v>155</v>
      </c>
      <c r="AG898" s="22" t="n">
        <v>118</v>
      </c>
      <c r="AH898" s="22" t="n">
        <v>274</v>
      </c>
      <c r="AI898" s="22" t="n">
        <v>42</v>
      </c>
      <c r="AJ898" s="22" t="n">
        <v>415</v>
      </c>
      <c r="AL898" s="22" t="n">
        <v>299</v>
      </c>
      <c r="AM898" s="22" t="n">
        <v>422</v>
      </c>
      <c r="AN898" s="22" t="n">
        <v>182</v>
      </c>
      <c r="AO898" s="22" t="n">
        <v>220</v>
      </c>
      <c r="AP898" s="22" t="n">
        <v>458</v>
      </c>
      <c r="AQ898" s="22" t="n">
        <v>159</v>
      </c>
      <c r="AR898" s="22" t="n">
        <v>174</v>
      </c>
      <c r="AS898" s="22" t="n">
        <v>85</v>
      </c>
      <c r="AU898" s="22" t="n">
        <v>423</v>
      </c>
      <c r="AV898" s="22" t="n">
        <v>543</v>
      </c>
      <c r="AW898" s="22" t="n">
        <v>701</v>
      </c>
      <c r="AX898" s="22" t="n">
        <v>332</v>
      </c>
    </row>
    <row r="899">
      <c r="B899" s="18" t="inlineStr">
        <is>
          <t>Weighted</t>
        </is>
      </c>
      <c r="C899" s="22" t="n">
        <v>1999</v>
      </c>
      <c r="D899" s="22" t="n">
        <v>987</v>
      </c>
      <c r="E899" s="22" t="n">
        <v>1009</v>
      </c>
      <c r="G899" s="22" t="n">
        <v>277</v>
      </c>
      <c r="H899" s="22" t="n">
        <v>341</v>
      </c>
      <c r="I899" s="22" t="n">
        <v>340</v>
      </c>
      <c r="J899" s="22" t="n">
        <v>341</v>
      </c>
      <c r="K899" s="22" t="n">
        <v>282</v>
      </c>
      <c r="L899" s="22" t="n">
        <v>420</v>
      </c>
      <c r="N899" s="22" t="n">
        <v>114</v>
      </c>
      <c r="O899" s="22" t="n">
        <v>91</v>
      </c>
      <c r="P899" s="22" t="n">
        <v>250</v>
      </c>
      <c r="Q899" s="22" t="n">
        <v>182</v>
      </c>
      <c r="R899" s="22" t="n">
        <v>159</v>
      </c>
      <c r="S899" s="22" t="n">
        <v>205</v>
      </c>
      <c r="T899" s="22" t="n">
        <v>205</v>
      </c>
      <c r="U899" s="22" t="n">
        <v>317</v>
      </c>
      <c r="V899" s="22" t="n">
        <v>295</v>
      </c>
      <c r="W899" s="22" t="n">
        <v>182</v>
      </c>
      <c r="Y899" s="22" t="n">
        <v>540</v>
      </c>
      <c r="Z899" s="22" t="n">
        <v>519</v>
      </c>
      <c r="AA899" s="22" t="n">
        <v>440</v>
      </c>
      <c r="AB899" s="22" t="n">
        <v>500</v>
      </c>
      <c r="AD899" s="22" t="n">
        <v>350</v>
      </c>
      <c r="AE899" s="22" t="n">
        <v>639</v>
      </c>
      <c r="AF899" s="22" t="n">
        <v>159</v>
      </c>
      <c r="AG899" s="22" t="n">
        <v>114</v>
      </c>
      <c r="AH899" s="22" t="n">
        <v>280</v>
      </c>
      <c r="AI899" s="22" t="n">
        <v>42</v>
      </c>
      <c r="AJ899" s="22" t="n">
        <v>416</v>
      </c>
      <c r="AL899" s="22" t="n">
        <v>296</v>
      </c>
      <c r="AM899" s="22" t="n">
        <v>417</v>
      </c>
      <c r="AN899" s="22" t="n">
        <v>184</v>
      </c>
      <c r="AO899" s="22" t="n">
        <v>215</v>
      </c>
      <c r="AP899" s="22" t="n">
        <v>465</v>
      </c>
      <c r="AQ899" s="22" t="n">
        <v>157</v>
      </c>
      <c r="AR899" s="22" t="n">
        <v>175</v>
      </c>
      <c r="AS899" s="22" t="n">
        <v>90</v>
      </c>
      <c r="AU899" s="22" t="n">
        <v>421</v>
      </c>
      <c r="AV899" s="22" t="n">
        <v>546</v>
      </c>
      <c r="AW899" s="22" t="n">
        <v>697</v>
      </c>
      <c r="AX899" s="22" t="n">
        <v>335</v>
      </c>
    </row>
    <row r="900">
      <c r="B900" s="23" t="inlineStr">
        <is>
          <t>-2</t>
        </is>
      </c>
      <c r="C900" s="24" t="n">
        <v>0.170080315899489</v>
      </c>
      <c r="D900" s="24" t="n">
        <v>0.1604968962084899</v>
      </c>
      <c r="E900" s="24" t="n">
        <v>0.1799656277326022</v>
      </c>
      <c r="G900" s="24" t="n">
        <v>0.09160596027308689</v>
      </c>
      <c r="H900" s="24" t="n">
        <v>0.1577146082844214</v>
      </c>
      <c r="I900" s="24" t="n">
        <v>0.193530050731921</v>
      </c>
      <c r="J900" s="24" t="n">
        <v>0.1825452152022161</v>
      </c>
      <c r="K900" s="24" t="n">
        <v>0.1702436145200834</v>
      </c>
      <c r="L900" s="24" t="n">
        <v>0.2026531896142403</v>
      </c>
      <c r="N900" s="24" t="n">
        <v>0.1275725685022303</v>
      </c>
      <c r="O900" s="24" t="n">
        <v>0.1444676382343499</v>
      </c>
      <c r="P900" s="24" t="n">
        <v>0.1725551404928373</v>
      </c>
      <c r="Q900" s="24" t="n">
        <v>0.1323286529451487</v>
      </c>
      <c r="R900" s="24" t="n">
        <v>0.1592281425139284</v>
      </c>
      <c r="S900" s="24" t="n">
        <v>0.1168258782758054</v>
      </c>
      <c r="T900" s="24" t="n">
        <v>0.2331741520969507</v>
      </c>
      <c r="U900" s="24" t="n">
        <v>0.1681853943854357</v>
      </c>
      <c r="V900" s="24" t="n">
        <v>0.1993357416156547</v>
      </c>
      <c r="W900" s="24" t="n">
        <v>0.1979933177242957</v>
      </c>
      <c r="Y900" s="24" t="n">
        <v>0.1656602986348903</v>
      </c>
      <c r="Z900" s="24" t="n">
        <v>0.1617586010542717</v>
      </c>
      <c r="AA900" s="24" t="n">
        <v>0.1794978792905551</v>
      </c>
      <c r="AB900" s="24" t="n">
        <v>0.1752044187704529</v>
      </c>
      <c r="AD900" s="24" t="n">
        <v>0.1767676123960779</v>
      </c>
      <c r="AE900" s="24" t="n">
        <v>0.1742467999594659</v>
      </c>
      <c r="AF900" s="24" t="n">
        <v>0.1804412375566693</v>
      </c>
      <c r="AG900" s="24" t="n">
        <v>0.1244656798007153</v>
      </c>
      <c r="AH900" s="24" t="n">
        <v>0.2142117003160247</v>
      </c>
      <c r="AI900" s="24" t="n">
        <v>0.0896394752196896</v>
      </c>
      <c r="AJ900" s="24" t="n">
        <v>0.1451403484532784</v>
      </c>
      <c r="AL900" s="24" t="n">
        <v>0.1859865197922038</v>
      </c>
      <c r="AM900" s="24" t="n">
        <v>0.1712158523251286</v>
      </c>
      <c r="AN900" s="24" t="n">
        <v>0.1485073609653038</v>
      </c>
      <c r="AO900" s="24" t="n">
        <v>0.1285103032764581</v>
      </c>
      <c r="AP900" s="24" t="n">
        <v>0.2276156940834903</v>
      </c>
      <c r="AQ900" s="24" t="n">
        <v>0.1294257387108253</v>
      </c>
      <c r="AR900" s="24" t="n">
        <v>0.1289367714905665</v>
      </c>
      <c r="AS900" s="24" t="n">
        <v>0.1097835377114445</v>
      </c>
      <c r="AU900" s="24" t="n">
        <v>0.1520756407381943</v>
      </c>
      <c r="AV900" s="24" t="n">
        <v>0.2135123123539888</v>
      </c>
      <c r="AW900" s="24" t="n">
        <v>0.1970513165239493</v>
      </c>
      <c r="AX900" s="24" t="n">
        <v>0.06578524384875935</v>
      </c>
    </row>
    <row r="901">
      <c r="B901" s="23" t="inlineStr">
        <is>
          <t>-1</t>
        </is>
      </c>
      <c r="C901" s="24" t="n">
        <v>0.2802510758362364</v>
      </c>
      <c r="D901" s="24" t="n">
        <v>0.278983596934344</v>
      </c>
      <c r="E901" s="24" t="n">
        <v>0.2809895109247815</v>
      </c>
      <c r="G901" s="24" t="n">
        <v>0.263589882311662</v>
      </c>
      <c r="H901" s="24" t="n">
        <v>0.229477650747464</v>
      </c>
      <c r="I901" s="24" t="n">
        <v>0.2302789793314594</v>
      </c>
      <c r="J901" s="24" t="n">
        <v>0.3208542280123831</v>
      </c>
      <c r="K901" s="24" t="n">
        <v>0.3423434343081727</v>
      </c>
      <c r="L901" s="24" t="n">
        <v>0.2983037050570679</v>
      </c>
      <c r="N901" s="24" t="n">
        <v>0.3177955522281175</v>
      </c>
      <c r="O901" s="24" t="n">
        <v>0.252354897188093</v>
      </c>
      <c r="P901" s="24" t="n">
        <v>0.3116660313949707</v>
      </c>
      <c r="Q901" s="24" t="n">
        <v>0.3427573417651115</v>
      </c>
      <c r="R901" s="24" t="n">
        <v>0.2695810814878384</v>
      </c>
      <c r="S901" s="24" t="n">
        <v>0.3336496193405259</v>
      </c>
      <c r="T901" s="24" t="n">
        <v>0.2413672983347683</v>
      </c>
      <c r="U901" s="24" t="n">
        <v>0.2533752902314531</v>
      </c>
      <c r="V901" s="24" t="n">
        <v>0.2394446026030369</v>
      </c>
      <c r="W901" s="24" t="n">
        <v>0.271214313120937</v>
      </c>
      <c r="Y901" s="24" t="n">
        <v>0.2991743613227462</v>
      </c>
      <c r="Z901" s="24" t="n">
        <v>0.2966146688729387</v>
      </c>
      <c r="AA901" s="24" t="n">
        <v>0.2694338303683444</v>
      </c>
      <c r="AB901" s="24" t="n">
        <v>0.2523476939504534</v>
      </c>
      <c r="AD901" s="24" t="n">
        <v>0.3331572518623793</v>
      </c>
      <c r="AE901" s="24" t="n">
        <v>0.2709208253562939</v>
      </c>
      <c r="AF901" s="24" t="n">
        <v>0.214906247156438</v>
      </c>
      <c r="AG901" s="24" t="n">
        <v>0.2682288105542023</v>
      </c>
      <c r="AH901" s="24" t="n">
        <v>0.2763586413671226</v>
      </c>
      <c r="AI901" s="24" t="n">
        <v>0.2455285056562377</v>
      </c>
      <c r="AJ901" s="24" t="n">
        <v>0.2844952410825917</v>
      </c>
      <c r="AL901" s="24" t="n">
        <v>0.3157746743192762</v>
      </c>
      <c r="AM901" s="24" t="n">
        <v>0.2478905591628879</v>
      </c>
      <c r="AN901" s="24" t="n">
        <v>0.2845925499630045</v>
      </c>
      <c r="AO901" s="24" t="n">
        <v>0.2618101277002776</v>
      </c>
      <c r="AP901" s="24" t="n">
        <v>0.285147496505244</v>
      </c>
      <c r="AQ901" s="24" t="n">
        <v>0.2681419444622904</v>
      </c>
      <c r="AR901" s="24" t="n">
        <v>0.3070127998736891</v>
      </c>
      <c r="AS901" s="24" t="n">
        <v>0.2922605310510731</v>
      </c>
      <c r="AU901" s="24" t="n">
        <v>0.2671671585333736</v>
      </c>
      <c r="AV901" s="24" t="n">
        <v>0.318859172705555</v>
      </c>
      <c r="AW901" s="24" t="n">
        <v>0.2660293763797837</v>
      </c>
      <c r="AX901" s="24" t="n">
        <v>0.2633242373574257</v>
      </c>
    </row>
    <row r="902">
      <c r="B902" s="23" t="inlineStr">
        <is>
          <t>0</t>
        </is>
      </c>
      <c r="C902" s="24" t="n">
        <v>0.19741710945314</v>
      </c>
      <c r="D902" s="24" t="n">
        <v>0.1872201187640959</v>
      </c>
      <c r="E902" s="24" t="n">
        <v>0.2067272337269017</v>
      </c>
      <c r="G902" s="24" t="n">
        <v>0.2059200706479128</v>
      </c>
      <c r="H902" s="24" t="n">
        <v>0.1435435668357548</v>
      </c>
      <c r="I902" s="24" t="n">
        <v>0.1812762060306409</v>
      </c>
      <c r="J902" s="24" t="n">
        <v>0.1783553079264721</v>
      </c>
      <c r="K902" s="24" t="n">
        <v>0.2210351922158839</v>
      </c>
      <c r="L902" s="24" t="n">
        <v>0.24826770228612</v>
      </c>
      <c r="N902" s="24" t="n">
        <v>0.2048212710281082</v>
      </c>
      <c r="O902" s="24" t="n">
        <v>0.1625715642399202</v>
      </c>
      <c r="P902" s="24" t="n">
        <v>0.1826121003594142</v>
      </c>
      <c r="Q902" s="24" t="n">
        <v>0.2428686264068424</v>
      </c>
      <c r="R902" s="24" t="n">
        <v>0.1874830081312122</v>
      </c>
      <c r="S902" s="24" t="n">
        <v>0.18091813717469</v>
      </c>
      <c r="T902" s="24" t="n">
        <v>0.2016475720298866</v>
      </c>
      <c r="U902" s="24" t="n">
        <v>0.1931703150830199</v>
      </c>
      <c r="V902" s="24" t="n">
        <v>0.2082036401233022</v>
      </c>
      <c r="W902" s="24" t="n">
        <v>0.1974892897045589</v>
      </c>
      <c r="Y902" s="24" t="n">
        <v>0.1702218540779538</v>
      </c>
      <c r="Z902" s="24" t="n">
        <v>0.202217683261025</v>
      </c>
      <c r="AA902" s="24" t="n">
        <v>0.1930849110085505</v>
      </c>
      <c r="AB902" s="24" t="n">
        <v>0.2256173242769951</v>
      </c>
      <c r="AD902" s="24" t="n">
        <v>0.1961015106409008</v>
      </c>
      <c r="AE902" s="24" t="n">
        <v>0.1704149863987493</v>
      </c>
      <c r="AF902" s="24" t="n">
        <v>0.2120698400444598</v>
      </c>
      <c r="AG902" s="24" t="n">
        <v>0.2302366095952563</v>
      </c>
      <c r="AH902" s="24" t="n">
        <v>0.1988642116080811</v>
      </c>
      <c r="AI902" s="24" t="n">
        <v>0.3302552778651614</v>
      </c>
      <c r="AJ902" s="24" t="n">
        <v>0.2108626223150943</v>
      </c>
      <c r="AL902" s="24" t="n">
        <v>0.1602962162624403</v>
      </c>
      <c r="AM902" s="24" t="n">
        <v>0.1658166937103922</v>
      </c>
      <c r="AN902" s="24" t="n">
        <v>0.2039224553117257</v>
      </c>
      <c r="AO902" s="24" t="n">
        <v>0.1765388629069053</v>
      </c>
      <c r="AP902" s="24" t="n">
        <v>0.2026767983934776</v>
      </c>
      <c r="AQ902" s="24" t="n">
        <v>0.2077385498222544</v>
      </c>
      <c r="AR902" s="24" t="n">
        <v>0.3038150593026968</v>
      </c>
      <c r="AS902" s="24" t="n">
        <v>0.2499915153853302</v>
      </c>
      <c r="AU902" s="24" t="n">
        <v>0.2202801359369893</v>
      </c>
      <c r="AV902" s="24" t="n">
        <v>0.2051403267247269</v>
      </c>
      <c r="AW902" s="24" t="n">
        <v>0.1526062495515065</v>
      </c>
      <c r="AX902" s="24" t="n">
        <v>0.2492714713906543</v>
      </c>
    </row>
    <row r="903">
      <c r="B903" s="23" t="inlineStr">
        <is>
          <t>1</t>
        </is>
      </c>
      <c r="C903" s="24" t="n">
        <v>0.21802289649495</v>
      </c>
      <c r="D903" s="24" t="n">
        <v>0.2425398498064213</v>
      </c>
      <c r="E903" s="24" t="n">
        <v>0.1946945603166127</v>
      </c>
      <c r="G903" s="24" t="n">
        <v>0.2745899259981945</v>
      </c>
      <c r="H903" s="24" t="n">
        <v>0.2619521220656679</v>
      </c>
      <c r="I903" s="24" t="n">
        <v>0.2470972037892052</v>
      </c>
      <c r="J903" s="24" t="n">
        <v>0.2060287040475286</v>
      </c>
      <c r="K903" s="24" t="n">
        <v>0.1892234487898763</v>
      </c>
      <c r="L903" s="24" t="n">
        <v>0.1505694776895525</v>
      </c>
      <c r="N903" s="24" t="n">
        <v>0.2039704857087654</v>
      </c>
      <c r="O903" s="24" t="n">
        <v>0.2452486574886535</v>
      </c>
      <c r="P903" s="24" t="n">
        <v>0.1601469538876693</v>
      </c>
      <c r="Q903" s="24" t="n">
        <v>0.1928604434029136</v>
      </c>
      <c r="R903" s="24" t="n">
        <v>0.2589980386811587</v>
      </c>
      <c r="S903" s="24" t="n">
        <v>0.276333259018525</v>
      </c>
      <c r="T903" s="24" t="n">
        <v>0.1989534113274267</v>
      </c>
      <c r="U903" s="24" t="n">
        <v>0.2271830492744193</v>
      </c>
      <c r="V903" s="24" t="n">
        <v>0.227411622915853</v>
      </c>
      <c r="W903" s="24" t="n">
        <v>0.2067057133290262</v>
      </c>
      <c r="Y903" s="24" t="n">
        <v>0.2340185650538411</v>
      </c>
      <c r="Z903" s="24" t="n">
        <v>0.2159514123338677</v>
      </c>
      <c r="AA903" s="24" t="n">
        <v>0.2156604062900368</v>
      </c>
      <c r="AB903" s="24" t="n">
        <v>0.2049767663908745</v>
      </c>
      <c r="AD903" s="24" t="n">
        <v>0.1810002176567513</v>
      </c>
      <c r="AE903" s="24" t="n">
        <v>0.2268151881020345</v>
      </c>
      <c r="AF903" s="24" t="n">
        <v>0.2673018373447296</v>
      </c>
      <c r="AG903" s="24" t="n">
        <v>0.2425404756866529</v>
      </c>
      <c r="AH903" s="24" t="n">
        <v>0.184090556563041</v>
      </c>
      <c r="AI903" s="24" t="n">
        <v>0.1910728386065483</v>
      </c>
      <c r="AJ903" s="24" t="n">
        <v>0.2357011258752488</v>
      </c>
      <c r="AL903" s="24" t="n">
        <v>0.2025472015565827</v>
      </c>
      <c r="AM903" s="24" t="n">
        <v>0.2543206451697188</v>
      </c>
      <c r="AN903" s="24" t="n">
        <v>0.2398453877751142</v>
      </c>
      <c r="AO903" s="24" t="n">
        <v>0.2537920357267679</v>
      </c>
      <c r="AP903" s="24" t="n">
        <v>0.1773527689221405</v>
      </c>
      <c r="AQ903" s="24" t="n">
        <v>0.2598345047235619</v>
      </c>
      <c r="AR903" s="24" t="n">
        <v>0.169320256399529</v>
      </c>
      <c r="AS903" s="24" t="n">
        <v>0.2027044676093377</v>
      </c>
      <c r="AU903" s="24" t="n">
        <v>0.2302127262556515</v>
      </c>
      <c r="AV903" s="24" t="n">
        <v>0.153044642099827</v>
      </c>
      <c r="AW903" s="24" t="n">
        <v>0.214474059499427</v>
      </c>
      <c r="AX903" s="24" t="n">
        <v>0.3160543064792465</v>
      </c>
    </row>
    <row r="904">
      <c r="B904" s="23" t="inlineStr">
        <is>
          <t>2</t>
        </is>
      </c>
      <c r="C904" s="24" t="n">
        <v>0.1342286023161847</v>
      </c>
      <c r="D904" s="24" t="n">
        <v>0.1307595382866489</v>
      </c>
      <c r="E904" s="24" t="n">
        <v>0.1376230672991018</v>
      </c>
      <c r="G904" s="24" t="n">
        <v>0.1642941607691439</v>
      </c>
      <c r="H904" s="24" t="n">
        <v>0.2073120520666918</v>
      </c>
      <c r="I904" s="24" t="n">
        <v>0.1478175601167734</v>
      </c>
      <c r="J904" s="24" t="n">
        <v>0.1122165448114</v>
      </c>
      <c r="K904" s="24" t="n">
        <v>0.07715431016598344</v>
      </c>
      <c r="L904" s="24" t="n">
        <v>0.1002059253530193</v>
      </c>
      <c r="N904" s="24" t="n">
        <v>0.1458401225327786</v>
      </c>
      <c r="O904" s="24" t="n">
        <v>0.1953572428489836</v>
      </c>
      <c r="P904" s="24" t="n">
        <v>0.1730197738651085</v>
      </c>
      <c r="Q904" s="24" t="n">
        <v>0.0891849354799838</v>
      </c>
      <c r="R904" s="24" t="n">
        <v>0.1247097291858623</v>
      </c>
      <c r="S904" s="24" t="n">
        <v>0.09227310619045359</v>
      </c>
      <c r="T904" s="24" t="n">
        <v>0.1248575662109678</v>
      </c>
      <c r="U904" s="24" t="n">
        <v>0.1580859510256719</v>
      </c>
      <c r="V904" s="24" t="n">
        <v>0.1256043927421532</v>
      </c>
      <c r="W904" s="24" t="n">
        <v>0.1265973661211822</v>
      </c>
      <c r="Y904" s="24" t="n">
        <v>0.1309249209105684</v>
      </c>
      <c r="Z904" s="24" t="n">
        <v>0.1234576344778969</v>
      </c>
      <c r="AA904" s="24" t="n">
        <v>0.1423229730425131</v>
      </c>
      <c r="AB904" s="24" t="n">
        <v>0.1418537966112241</v>
      </c>
      <c r="AD904" s="24" t="n">
        <v>0.1129734074438909</v>
      </c>
      <c r="AE904" s="24" t="n">
        <v>0.1576022001834565</v>
      </c>
      <c r="AF904" s="24" t="n">
        <v>0.1252808378977033</v>
      </c>
      <c r="AG904" s="24" t="n">
        <v>0.1345284243631731</v>
      </c>
      <c r="AH904" s="24" t="n">
        <v>0.1264748901457305</v>
      </c>
      <c r="AI904" s="24" t="n">
        <v>0.1435039026523631</v>
      </c>
      <c r="AJ904" s="24" t="n">
        <v>0.1238006622737869</v>
      </c>
      <c r="AL904" s="24" t="n">
        <v>0.1353953880694966</v>
      </c>
      <c r="AM904" s="24" t="n">
        <v>0.1607562496318725</v>
      </c>
      <c r="AN904" s="24" t="n">
        <v>0.123132245984852</v>
      </c>
      <c r="AO904" s="24" t="n">
        <v>0.1793486703895912</v>
      </c>
      <c r="AP904" s="24" t="n">
        <v>0.1072072420956477</v>
      </c>
      <c r="AQ904" s="24" t="n">
        <v>0.1348592622810677</v>
      </c>
      <c r="AR904" s="24" t="n">
        <v>0.0909151129335187</v>
      </c>
      <c r="AS904" s="24" t="n">
        <v>0.1452599482428144</v>
      </c>
      <c r="AU904" s="24" t="n">
        <v>0.1302643385357913</v>
      </c>
      <c r="AV904" s="24" t="n">
        <v>0.1094435461159021</v>
      </c>
      <c r="AW904" s="24" t="n">
        <v>0.1698389980453334</v>
      </c>
      <c r="AX904" s="24" t="n">
        <v>0.1055647409239142</v>
      </c>
    </row>
    <row r="906">
      <c r="B906" s="20" t="inlineStr">
        <is>
          <t>Which of the following political parties do you think MOST prioritises improving each of the following: Conditions in prison</t>
        </is>
      </c>
    </row>
    <row r="907">
      <c r="B907" s="21" t="inlineStr">
        <is>
          <t>BASE: All Respondents</t>
        </is>
      </c>
    </row>
    <row r="908">
      <c r="B908" s="16" t="inlineStr">
        <is>
          <t>Unweighted</t>
        </is>
      </c>
      <c r="C908" s="22" t="n">
        <v>1999</v>
      </c>
      <c r="D908" s="22" t="n">
        <v>936</v>
      </c>
      <c r="E908" s="22" t="n">
        <v>1056</v>
      </c>
      <c r="G908" s="22" t="n">
        <v>282</v>
      </c>
      <c r="H908" s="22" t="n">
        <v>355</v>
      </c>
      <c r="I908" s="22" t="n">
        <v>333</v>
      </c>
      <c r="J908" s="22" t="n">
        <v>313</v>
      </c>
      <c r="K908" s="22" t="n">
        <v>283</v>
      </c>
      <c r="L908" s="22" t="n">
        <v>433</v>
      </c>
      <c r="N908" s="22" t="n">
        <v>103</v>
      </c>
      <c r="O908" s="22" t="n">
        <v>103</v>
      </c>
      <c r="P908" s="22" t="n">
        <v>259</v>
      </c>
      <c r="Q908" s="22" t="n">
        <v>192</v>
      </c>
      <c r="R908" s="22" t="n">
        <v>162</v>
      </c>
      <c r="S908" s="22" t="n">
        <v>220</v>
      </c>
      <c r="T908" s="22" t="n">
        <v>220</v>
      </c>
      <c r="U908" s="22" t="n">
        <v>302</v>
      </c>
      <c r="V908" s="22" t="n">
        <v>270</v>
      </c>
      <c r="W908" s="22" t="n">
        <v>168</v>
      </c>
      <c r="Y908" s="22" t="n">
        <v>568</v>
      </c>
      <c r="Z908" s="22" t="n">
        <v>481</v>
      </c>
      <c r="AA908" s="22" t="n">
        <v>459</v>
      </c>
      <c r="AB908" s="22" t="n">
        <v>474</v>
      </c>
      <c r="AD908" s="22" t="n">
        <v>355</v>
      </c>
      <c r="AE908" s="22" t="n">
        <v>640</v>
      </c>
      <c r="AF908" s="22" t="n">
        <v>155</v>
      </c>
      <c r="AG908" s="22" t="n">
        <v>118</v>
      </c>
      <c r="AH908" s="22" t="n">
        <v>274</v>
      </c>
      <c r="AI908" s="22" t="n">
        <v>42</v>
      </c>
      <c r="AJ908" s="22" t="n">
        <v>415</v>
      </c>
      <c r="AL908" s="22" t="n">
        <v>299</v>
      </c>
      <c r="AM908" s="22" t="n">
        <v>422</v>
      </c>
      <c r="AN908" s="22" t="n">
        <v>182</v>
      </c>
      <c r="AO908" s="22" t="n">
        <v>220</v>
      </c>
      <c r="AP908" s="22" t="n">
        <v>458</v>
      </c>
      <c r="AQ908" s="22" t="n">
        <v>159</v>
      </c>
      <c r="AR908" s="22" t="n">
        <v>174</v>
      </c>
      <c r="AS908" s="22" t="n">
        <v>85</v>
      </c>
      <c r="AU908" s="22" t="n">
        <v>423</v>
      </c>
      <c r="AV908" s="22" t="n">
        <v>543</v>
      </c>
      <c r="AW908" s="22" t="n">
        <v>701</v>
      </c>
      <c r="AX908" s="22" t="n">
        <v>332</v>
      </c>
    </row>
    <row r="909">
      <c r="B909" s="18" t="inlineStr">
        <is>
          <t>Weighted</t>
        </is>
      </c>
      <c r="C909" s="22" t="n">
        <v>1999</v>
      </c>
      <c r="D909" s="22" t="n">
        <v>987</v>
      </c>
      <c r="E909" s="22" t="n">
        <v>1009</v>
      </c>
      <c r="G909" s="22" t="n">
        <v>277</v>
      </c>
      <c r="H909" s="22" t="n">
        <v>341</v>
      </c>
      <c r="I909" s="22" t="n">
        <v>340</v>
      </c>
      <c r="J909" s="22" t="n">
        <v>341</v>
      </c>
      <c r="K909" s="22" t="n">
        <v>282</v>
      </c>
      <c r="L909" s="22" t="n">
        <v>420</v>
      </c>
      <c r="N909" s="22" t="n">
        <v>114</v>
      </c>
      <c r="O909" s="22" t="n">
        <v>91</v>
      </c>
      <c r="P909" s="22" t="n">
        <v>250</v>
      </c>
      <c r="Q909" s="22" t="n">
        <v>182</v>
      </c>
      <c r="R909" s="22" t="n">
        <v>159</v>
      </c>
      <c r="S909" s="22" t="n">
        <v>205</v>
      </c>
      <c r="T909" s="22" t="n">
        <v>205</v>
      </c>
      <c r="U909" s="22" t="n">
        <v>317</v>
      </c>
      <c r="V909" s="22" t="n">
        <v>295</v>
      </c>
      <c r="W909" s="22" t="n">
        <v>182</v>
      </c>
      <c r="Y909" s="22" t="n">
        <v>540</v>
      </c>
      <c r="Z909" s="22" t="n">
        <v>519</v>
      </c>
      <c r="AA909" s="22" t="n">
        <v>440</v>
      </c>
      <c r="AB909" s="22" t="n">
        <v>500</v>
      </c>
      <c r="AD909" s="22" t="n">
        <v>350</v>
      </c>
      <c r="AE909" s="22" t="n">
        <v>639</v>
      </c>
      <c r="AF909" s="22" t="n">
        <v>159</v>
      </c>
      <c r="AG909" s="22" t="n">
        <v>114</v>
      </c>
      <c r="AH909" s="22" t="n">
        <v>280</v>
      </c>
      <c r="AI909" s="22" t="n">
        <v>42</v>
      </c>
      <c r="AJ909" s="22" t="n">
        <v>416</v>
      </c>
      <c r="AL909" s="22" t="n">
        <v>296</v>
      </c>
      <c r="AM909" s="22" t="n">
        <v>417</v>
      </c>
      <c r="AN909" s="22" t="n">
        <v>184</v>
      </c>
      <c r="AO909" s="22" t="n">
        <v>215</v>
      </c>
      <c r="AP909" s="22" t="n">
        <v>465</v>
      </c>
      <c r="AQ909" s="22" t="n">
        <v>157</v>
      </c>
      <c r="AR909" s="22" t="n">
        <v>175</v>
      </c>
      <c r="AS909" s="22" t="n">
        <v>90</v>
      </c>
      <c r="AU909" s="22" t="n">
        <v>421</v>
      </c>
      <c r="AV909" s="22" t="n">
        <v>546</v>
      </c>
      <c r="AW909" s="22" t="n">
        <v>697</v>
      </c>
      <c r="AX909" s="22" t="n">
        <v>335</v>
      </c>
    </row>
    <row r="910">
      <c r="B910" s="23" t="inlineStr">
        <is>
          <t>Labour</t>
        </is>
      </c>
      <c r="C910" s="24" t="n">
        <v>0.1881018561927086</v>
      </c>
      <c r="D910" s="24" t="n">
        <v>0.2159256429173999</v>
      </c>
      <c r="E910" s="24" t="n">
        <v>0.1614488835238623</v>
      </c>
      <c r="G910" s="24" t="n">
        <v>0.1509704971707889</v>
      </c>
      <c r="H910" s="24" t="n">
        <v>0.3143192758443728</v>
      </c>
      <c r="I910" s="24" t="n">
        <v>0.2223308167802701</v>
      </c>
      <c r="J910" s="24" t="n">
        <v>0.1561792622732068</v>
      </c>
      <c r="K910" s="24" t="n">
        <v>0.1440534780196334</v>
      </c>
      <c r="L910" s="24" t="n">
        <v>0.1377901997214464</v>
      </c>
      <c r="N910" s="24" t="n">
        <v>0.1681693806131783</v>
      </c>
      <c r="O910" s="24" t="n">
        <v>0.2339451644732864</v>
      </c>
      <c r="P910" s="24" t="n">
        <v>0.2250468100277291</v>
      </c>
      <c r="Q910" s="24" t="n">
        <v>0.1795272247181229</v>
      </c>
      <c r="R910" s="24" t="n">
        <v>0.1519135645526985</v>
      </c>
      <c r="S910" s="24" t="n">
        <v>0.179343164357463</v>
      </c>
      <c r="T910" s="24" t="n">
        <v>0.155313847271192</v>
      </c>
      <c r="U910" s="24" t="n">
        <v>0.2453130656956818</v>
      </c>
      <c r="V910" s="24" t="n">
        <v>0.1813936605137945</v>
      </c>
      <c r="W910" s="24" t="n">
        <v>0.1249569075950923</v>
      </c>
      <c r="Y910" s="24" t="n">
        <v>0.2245400299541767</v>
      </c>
      <c r="Z910" s="24" t="n">
        <v>0.1976809950629896</v>
      </c>
      <c r="AA910" s="24" t="n">
        <v>0.1657011084964825</v>
      </c>
      <c r="AB910" s="24" t="n">
        <v>0.1585181403556503</v>
      </c>
      <c r="AD910" s="24" t="n">
        <v>0.06476465542763842</v>
      </c>
      <c r="AE910" s="24" t="n">
        <v>0.413191385131051</v>
      </c>
      <c r="AF910" s="24" t="n">
        <v>0.140531606781061</v>
      </c>
      <c r="AG910" s="24" t="n">
        <v>0.09146884638265031</v>
      </c>
      <c r="AH910" s="24" t="n">
        <v>0.04820739367603952</v>
      </c>
      <c r="AI910" s="24" t="n">
        <v>0.09504150472597871</v>
      </c>
      <c r="AJ910" s="24" t="n">
        <v>0.09435767933401448</v>
      </c>
      <c r="AL910" s="24" t="n">
        <v>0.05886740690553675</v>
      </c>
      <c r="AM910" s="24" t="n">
        <v>0.6263260982590626</v>
      </c>
      <c r="AN910" s="24" t="n">
        <v>0.1165959076152656</v>
      </c>
      <c r="AO910" s="24" t="n">
        <v>0.09516616950563574</v>
      </c>
      <c r="AP910" s="24" t="n">
        <v>0.03913505115045064</v>
      </c>
      <c r="AQ910" s="24" t="n">
        <v>0.06621329431319119</v>
      </c>
      <c r="AR910" s="24" t="n">
        <v>0.1018970544277981</v>
      </c>
      <c r="AS910" s="24" t="n">
        <v>0.1005946033153521</v>
      </c>
      <c r="AU910" s="24" t="n">
        <v>0.2204366028761534</v>
      </c>
      <c r="AV910" s="24" t="n">
        <v>0.1381834592052641</v>
      </c>
      <c r="AW910" s="24" t="n">
        <v>0.2054270413359358</v>
      </c>
      <c r="AX910" s="24" t="n">
        <v>0.1927995468429114</v>
      </c>
    </row>
    <row r="911">
      <c r="B911" s="23" t="inlineStr">
        <is>
          <t>Conservatives</t>
        </is>
      </c>
      <c r="C911" s="24" t="n">
        <v>0.1288142588570168</v>
      </c>
      <c r="D911" s="24" t="n">
        <v>0.1410034874029531</v>
      </c>
      <c r="E911" s="24" t="n">
        <v>0.1163544869606672</v>
      </c>
      <c r="G911" s="24" t="n">
        <v>0.1020889181955831</v>
      </c>
      <c r="H911" s="24" t="n">
        <v>0.1244864616043775</v>
      </c>
      <c r="I911" s="24" t="n">
        <v>0.1023503434073983</v>
      </c>
      <c r="J911" s="24" t="n">
        <v>0.1436450482602071</v>
      </c>
      <c r="K911" s="24" t="n">
        <v>0.1220872535149249</v>
      </c>
      <c r="L911" s="24" t="n">
        <v>0.1638530394698572</v>
      </c>
      <c r="N911" s="24" t="n">
        <v>0.06467208845928438</v>
      </c>
      <c r="O911" s="24" t="n">
        <v>0.08654100251688866</v>
      </c>
      <c r="P911" s="24" t="n">
        <v>0.1324997728510814</v>
      </c>
      <c r="Q911" s="24" t="n">
        <v>0.1482685007593639</v>
      </c>
      <c r="R911" s="24" t="n">
        <v>0.12088465602247</v>
      </c>
      <c r="S911" s="24" t="n">
        <v>0.1190716006947133</v>
      </c>
      <c r="T911" s="24" t="n">
        <v>0.1372172019496298</v>
      </c>
      <c r="U911" s="24" t="n">
        <v>0.151722826138473</v>
      </c>
      <c r="V911" s="24" t="n">
        <v>0.1292415495689219</v>
      </c>
      <c r="W911" s="24" t="n">
        <v>0.1333223374744922</v>
      </c>
      <c r="Y911" s="24" t="n">
        <v>0.1480987805867378</v>
      </c>
      <c r="Z911" s="24" t="n">
        <v>0.1075248793656255</v>
      </c>
      <c r="AA911" s="24" t="n">
        <v>0.1396745870231242</v>
      </c>
      <c r="AB911" s="24" t="n">
        <v>0.1205282625148077</v>
      </c>
      <c r="AD911" s="24" t="n">
        <v>0.3844630286244508</v>
      </c>
      <c r="AE911" s="24" t="n">
        <v>0.1111386823411182</v>
      </c>
      <c r="AF911" s="24" t="n">
        <v>0.05216358799826269</v>
      </c>
      <c r="AG911" s="24" t="n">
        <v>0.00947884070273753</v>
      </c>
      <c r="AH911" s="24" t="n">
        <v>0.07492667267898442</v>
      </c>
      <c r="AI911" s="24" t="n">
        <v>0.02931487873341347</v>
      </c>
      <c r="AJ911" s="24" t="n">
        <v>0.04935910753081744</v>
      </c>
      <c r="AL911" s="24" t="n">
        <v>0.5154888000191282</v>
      </c>
      <c r="AM911" s="24" t="n">
        <v>0.07240820511912836</v>
      </c>
      <c r="AN911" s="24" t="n">
        <v>0.04149126614654643</v>
      </c>
      <c r="AO911" s="24" t="n">
        <v>0.03201471083053259</v>
      </c>
      <c r="AP911" s="24" t="n">
        <v>0.09610148325363495</v>
      </c>
      <c r="AQ911" s="24" t="n">
        <v>0.04291412444939793</v>
      </c>
      <c r="AR911" s="24" t="n">
        <v>0.03596298191818546</v>
      </c>
      <c r="AS911" s="24" t="n">
        <v>0.02818438549922233</v>
      </c>
      <c r="AU911" s="24" t="n">
        <v>0.07995921075864819</v>
      </c>
      <c r="AV911" s="24" t="n">
        <v>0.1441601573158953</v>
      </c>
      <c r="AW911" s="24" t="n">
        <v>0.1495324438221161</v>
      </c>
      <c r="AX911" s="24" t="n">
        <v>0.1221538065894767</v>
      </c>
    </row>
    <row r="912">
      <c r="B912" s="23" t="inlineStr">
        <is>
          <t>Liberal Democrats</t>
        </is>
      </c>
      <c r="C912" s="24" t="n">
        <v>0.07917994776047432</v>
      </c>
      <c r="D912" s="24" t="n">
        <v>0.08610305911204896</v>
      </c>
      <c r="E912" s="24" t="n">
        <v>0.07223890740891926</v>
      </c>
      <c r="G912" s="24" t="n">
        <v>0.0977954781974744</v>
      </c>
      <c r="H912" s="24" t="n">
        <v>0.07328486380134112</v>
      </c>
      <c r="I912" s="24" t="n">
        <v>0.07262528565895308</v>
      </c>
      <c r="J912" s="24" t="n">
        <v>0.07408171360837117</v>
      </c>
      <c r="K912" s="24" t="n">
        <v>0.06835586209481134</v>
      </c>
      <c r="L912" s="24" t="n">
        <v>0.08840950673512937</v>
      </c>
      <c r="N912" s="24" t="n">
        <v>0.08187992740335708</v>
      </c>
      <c r="O912" s="24" t="n">
        <v>0.08937862127354508</v>
      </c>
      <c r="P912" s="24" t="n">
        <v>0.04139713839747047</v>
      </c>
      <c r="Q912" s="24" t="n">
        <v>0.0709178945702366</v>
      </c>
      <c r="R912" s="24" t="n">
        <v>0.08472189727870913</v>
      </c>
      <c r="S912" s="24" t="n">
        <v>0.1063780647267505</v>
      </c>
      <c r="T912" s="24" t="n">
        <v>0.07607808284295775</v>
      </c>
      <c r="U912" s="24" t="n">
        <v>0.08400094746278354</v>
      </c>
      <c r="V912" s="24" t="n">
        <v>0.08113205550788424</v>
      </c>
      <c r="W912" s="24" t="n">
        <v>0.08907025389834373</v>
      </c>
      <c r="Y912" s="24" t="n">
        <v>0.1131748860996592</v>
      </c>
      <c r="Z912" s="24" t="n">
        <v>0.06156279015067285</v>
      </c>
      <c r="AA912" s="24" t="n">
        <v>0.07167498261330979</v>
      </c>
      <c r="AB912" s="24" t="n">
        <v>0.06735639328263336</v>
      </c>
      <c r="AD912" s="24" t="n">
        <v>0.06897391008680222</v>
      </c>
      <c r="AE912" s="24" t="n">
        <v>0.05764321206024357</v>
      </c>
      <c r="AF912" s="24" t="n">
        <v>0.3411929377974251</v>
      </c>
      <c r="AG912" s="24" t="n">
        <v>0.08375417780872101</v>
      </c>
      <c r="AH912" s="24" t="n">
        <v>0.03400712204697907</v>
      </c>
      <c r="AI912" s="24" t="n">
        <v>0.09937637046769068</v>
      </c>
      <c r="AJ912" s="24" t="n">
        <v>0.04789575153754819</v>
      </c>
      <c r="AL912" s="24" t="n">
        <v>0.05932507323479335</v>
      </c>
      <c r="AM912" s="24" t="n">
        <v>0.03959509626698648</v>
      </c>
      <c r="AN912" s="24" t="n">
        <v>0.3896773422320213</v>
      </c>
      <c r="AO912" s="24" t="n">
        <v>0.1026102336033334</v>
      </c>
      <c r="AP912" s="24" t="n">
        <v>0.03649332783650552</v>
      </c>
      <c r="AQ912" s="24" t="n">
        <v>0.03301357517201967</v>
      </c>
      <c r="AR912" s="24" t="n">
        <v>0.004900711797357632</v>
      </c>
      <c r="AS912" s="24" t="n">
        <v>0.08326967739536377</v>
      </c>
      <c r="AU912" s="24" t="n">
        <v>0.1153020409339634</v>
      </c>
      <c r="AV912" s="24" t="n">
        <v>0.05545342458989112</v>
      </c>
      <c r="AW912" s="24" t="n">
        <v>0.06503418944761777</v>
      </c>
      <c r="AX912" s="24" t="n">
        <v>0.1018583245764601</v>
      </c>
    </row>
    <row r="913">
      <c r="B913" s="23" t="inlineStr">
        <is>
          <t>The Green Party</t>
        </is>
      </c>
      <c r="C913" s="24" t="n">
        <v>0.06666965875484275</v>
      </c>
      <c r="D913" s="24" t="n">
        <v>0.05412900171822991</v>
      </c>
      <c r="E913" s="24" t="n">
        <v>0.07826506610069592</v>
      </c>
      <c r="G913" s="24" t="n">
        <v>0.1845456501690012</v>
      </c>
      <c r="H913" s="24" t="n">
        <v>0.1077696331178076</v>
      </c>
      <c r="I913" s="24" t="n">
        <v>0.06884073842948114</v>
      </c>
      <c r="J913" s="24" t="n">
        <v>0.02616762999948474</v>
      </c>
      <c r="K913" s="24" t="n">
        <v>0.02095959764016149</v>
      </c>
      <c r="L913" s="24" t="n">
        <v>0.01736718780999779</v>
      </c>
      <c r="N913" s="24" t="n">
        <v>0.07759757398972554</v>
      </c>
      <c r="O913" s="24" t="n">
        <v>0.1074920044052709</v>
      </c>
      <c r="P913" s="24" t="n">
        <v>0.08866337389137516</v>
      </c>
      <c r="Q913" s="24" t="n">
        <v>0.05255290740126844</v>
      </c>
      <c r="R913" s="24" t="n">
        <v>0.1015464243992667</v>
      </c>
      <c r="S913" s="24" t="n">
        <v>0.07484860297117465</v>
      </c>
      <c r="T913" s="24" t="n">
        <v>0.03950540359819791</v>
      </c>
      <c r="U913" s="24" t="n">
        <v>0.05400172132794934</v>
      </c>
      <c r="V913" s="24" t="n">
        <v>0.05218825936703139</v>
      </c>
      <c r="W913" s="24" t="n">
        <v>0.05976723208023747</v>
      </c>
      <c r="Y913" s="24" t="n">
        <v>0.06051438048500202</v>
      </c>
      <c r="Z913" s="24" t="n">
        <v>0.08420721199933547</v>
      </c>
      <c r="AA913" s="24" t="n">
        <v>0.05266123151327524</v>
      </c>
      <c r="AB913" s="24" t="n">
        <v>0.06744079499106677</v>
      </c>
      <c r="AD913" s="24" t="n">
        <v>0.01643622988749283</v>
      </c>
      <c r="AE913" s="24" t="n">
        <v>0.0573788734155687</v>
      </c>
      <c r="AF913" s="24" t="n">
        <v>0.0464778989987972</v>
      </c>
      <c r="AG913" s="24" t="n">
        <v>0.4085144541764479</v>
      </c>
      <c r="AH913" s="24" t="n">
        <v>0.02979641857576507</v>
      </c>
      <c r="AI913" s="24" t="n">
        <v>0.0366730995113619</v>
      </c>
      <c r="AJ913" s="24" t="n">
        <v>0.06491634578174237</v>
      </c>
      <c r="AL913" s="24" t="n">
        <v>0.003510051572431108</v>
      </c>
      <c r="AM913" s="24" t="n">
        <v>0.03129024796419083</v>
      </c>
      <c r="AN913" s="24" t="n">
        <v>0.02063996554609742</v>
      </c>
      <c r="AO913" s="24" t="n">
        <v>0.3966540713321844</v>
      </c>
      <c r="AP913" s="24" t="n">
        <v>0.02900346389931747</v>
      </c>
      <c r="AQ913" s="24" t="n">
        <v>0.01931574495283936</v>
      </c>
      <c r="AR913" s="24" t="n">
        <v>0.0452139580114351</v>
      </c>
      <c r="AS913" s="24" t="n">
        <v>0.06417098417491314</v>
      </c>
      <c r="AU913" s="24" t="n">
        <v>0.1140194575983282</v>
      </c>
      <c r="AV913" s="24" t="n">
        <v>0.02572535245336204</v>
      </c>
      <c r="AW913" s="24" t="n">
        <v>0.06339746889856321</v>
      </c>
      <c r="AX913" s="24" t="n">
        <v>0.080685535726623</v>
      </c>
    </row>
    <row r="914">
      <c r="B914" s="23" t="inlineStr">
        <is>
          <t>Reform UK</t>
        </is>
      </c>
      <c r="C914" s="24" t="n">
        <v>0.1404567009502393</v>
      </c>
      <c r="D914" s="24" t="n">
        <v>0.16819036405261</v>
      </c>
      <c r="E914" s="24" t="n">
        <v>0.1137488412589761</v>
      </c>
      <c r="G914" s="24" t="n">
        <v>0.1519395604284979</v>
      </c>
      <c r="H914" s="24" t="n">
        <v>0.1419773161389918</v>
      </c>
      <c r="I914" s="24" t="n">
        <v>0.1537703304151606</v>
      </c>
      <c r="J914" s="24" t="n">
        <v>0.1479147920290566</v>
      </c>
      <c r="K914" s="24" t="n">
        <v>0.1488485112854099</v>
      </c>
      <c r="L914" s="24" t="n">
        <v>0.1091861039974936</v>
      </c>
      <c r="N914" s="24" t="n">
        <v>0.1659530510311447</v>
      </c>
      <c r="O914" s="24" t="n">
        <v>0.07156900451947926</v>
      </c>
      <c r="P914" s="24" t="n">
        <v>0.1483976315386124</v>
      </c>
      <c r="Q914" s="24" t="n">
        <v>0.1099820137448623</v>
      </c>
      <c r="R914" s="24" t="n">
        <v>0.2202056217596354</v>
      </c>
      <c r="S914" s="24" t="n">
        <v>0.1579328514392025</v>
      </c>
      <c r="T914" s="24" t="n">
        <v>0.1809082904908856</v>
      </c>
      <c r="U914" s="24" t="n">
        <v>0.1091261844045253</v>
      </c>
      <c r="V914" s="24" t="n">
        <v>0.1096202548171962</v>
      </c>
      <c r="W914" s="24" t="n">
        <v>0.1483140244621505</v>
      </c>
      <c r="Y914" s="24" t="n">
        <v>0.1052126004111874</v>
      </c>
      <c r="Z914" s="24" t="n">
        <v>0.1181574023711564</v>
      </c>
      <c r="AA914" s="24" t="n">
        <v>0.1829882028169786</v>
      </c>
      <c r="AB914" s="24" t="n">
        <v>0.1642392798147729</v>
      </c>
      <c r="AD914" s="24" t="n">
        <v>0.1120428105868765</v>
      </c>
      <c r="AE914" s="24" t="n">
        <v>0.07345419535035488</v>
      </c>
      <c r="AF914" s="24" t="n">
        <v>0.03376449224445192</v>
      </c>
      <c r="AG914" s="24" t="n">
        <v>0.06060395240758536</v>
      </c>
      <c r="AH914" s="24" t="n">
        <v>0.4743611061188313</v>
      </c>
      <c r="AI914" s="24" t="n">
        <v>0.01955317817515903</v>
      </c>
      <c r="AJ914" s="24" t="n">
        <v>0.1176216058995974</v>
      </c>
      <c r="AL914" s="24" t="n">
        <v>0.02957184734535613</v>
      </c>
      <c r="AM914" s="24" t="n">
        <v>0.03395018160826701</v>
      </c>
      <c r="AN914" s="24" t="n">
        <v>0.02324057741170384</v>
      </c>
      <c r="AO914" s="24" t="n">
        <v>0.06365050838371342</v>
      </c>
      <c r="AP914" s="24" t="n">
        <v>0.4678447343457846</v>
      </c>
      <c r="AQ914" s="24" t="n">
        <v>0.04739346198671216</v>
      </c>
      <c r="AR914" s="24" t="n">
        <v>0.02455076218631052</v>
      </c>
      <c r="AS914" s="24" t="n">
        <v>0.1181791361696012</v>
      </c>
      <c r="AU914" s="24" t="n">
        <v>0.06303865248666544</v>
      </c>
      <c r="AV914" s="24" t="n">
        <v>0.1596306897849443</v>
      </c>
      <c r="AW914" s="24" t="n">
        <v>0.1662633530250954</v>
      </c>
      <c r="AX914" s="24" t="n">
        <v>0.1529048650112463</v>
      </c>
    </row>
    <row r="915">
      <c r="B915" s="23" t="inlineStr">
        <is>
          <t>Another party</t>
        </is>
      </c>
      <c r="C915" s="24" t="n">
        <v>0.01678974038594101</v>
      </c>
      <c r="D915" s="24" t="n">
        <v>0.02114693468074565</v>
      </c>
      <c r="E915" s="24" t="n">
        <v>0.01257786451058563</v>
      </c>
      <c r="G915" s="24" t="n">
        <v>0.02894346001142972</v>
      </c>
      <c r="H915" s="24" t="n">
        <v>0.0189579109557832</v>
      </c>
      <c r="I915" s="24" t="n">
        <v>0.017928868754311</v>
      </c>
      <c r="J915" s="24" t="n">
        <v>0.01842037642629888</v>
      </c>
      <c r="K915" s="24" t="n">
        <v>0.009502339352070477</v>
      </c>
      <c r="L915" s="24" t="n">
        <v>0.009663107101283472</v>
      </c>
      <c r="N915" s="24" t="n">
        <v>0.02996431668124779</v>
      </c>
      <c r="O915" s="24" t="n">
        <v>0</v>
      </c>
      <c r="P915" s="24" t="n">
        <v>0.03640952306917476</v>
      </c>
      <c r="Q915" s="24" t="n">
        <v>0.01109191790170702</v>
      </c>
      <c r="R915" s="24" t="n">
        <v>0.00792450784730077</v>
      </c>
      <c r="S915" s="24" t="n">
        <v>0.01824313720184237</v>
      </c>
      <c r="T915" s="24" t="n">
        <v>0.01879545748426702</v>
      </c>
      <c r="U915" s="24" t="n">
        <v>0.006727670902437581</v>
      </c>
      <c r="V915" s="24" t="n">
        <v>0.02396099804387302</v>
      </c>
      <c r="W915" s="24" t="n">
        <v>0.005429135254487385</v>
      </c>
      <c r="Y915" s="24" t="n">
        <v>0.01142426017876986</v>
      </c>
      <c r="Z915" s="24" t="n">
        <v>0.01452716359022888</v>
      </c>
      <c r="AA915" s="24" t="n">
        <v>0.01850475120813585</v>
      </c>
      <c r="AB915" s="24" t="n">
        <v>0.0234238042001036</v>
      </c>
      <c r="AD915" s="24" t="n">
        <v>0.008307793469046204</v>
      </c>
      <c r="AE915" s="24" t="n">
        <v>0.008140264925017028</v>
      </c>
      <c r="AF915" s="24" t="n">
        <v>0.007384882270929286</v>
      </c>
      <c r="AG915" s="24" t="n">
        <v>0.01534964580553806</v>
      </c>
      <c r="AH915" s="24" t="n">
        <v>0.03533982776835125</v>
      </c>
      <c r="AI915" s="24" t="n">
        <v>0.05154171810989203</v>
      </c>
      <c r="AJ915" s="24" t="n">
        <v>0.025168954305889</v>
      </c>
      <c r="AL915" s="24" t="n">
        <v>0.002982200714700925</v>
      </c>
      <c r="AM915" s="24" t="n">
        <v>0</v>
      </c>
      <c r="AN915" s="24" t="n">
        <v>0.0147221215452108</v>
      </c>
      <c r="AO915" s="24" t="n">
        <v>0.01523000750547288</v>
      </c>
      <c r="AP915" s="24" t="n">
        <v>0.008559108808208571</v>
      </c>
      <c r="AQ915" s="24" t="n">
        <v>0.01287005319545485</v>
      </c>
      <c r="AR915" s="24" t="n">
        <v>0.04763252123627399</v>
      </c>
      <c r="AS915" s="24" t="n">
        <v>0.1369270204550224</v>
      </c>
      <c r="AU915" s="24" t="n">
        <v>0.01435729494287596</v>
      </c>
      <c r="AV915" s="24" t="n">
        <v>0.01768652136303722</v>
      </c>
      <c r="AW915" s="24" t="n">
        <v>0.0174698164247527</v>
      </c>
      <c r="AX915" s="24" t="n">
        <v>0.01697276783881932</v>
      </c>
    </row>
    <row r="916">
      <c r="B916" s="23" t="inlineStr">
        <is>
          <t>Don't know</t>
        </is>
      </c>
      <c r="C916" s="24" t="n">
        <v>0.3799878370987772</v>
      </c>
      <c r="D916" s="24" t="n">
        <v>0.3135015101160125</v>
      </c>
      <c r="E916" s="24" t="n">
        <v>0.4453659502362936</v>
      </c>
      <c r="G916" s="24" t="n">
        <v>0.2837164358272248</v>
      </c>
      <c r="H916" s="24" t="n">
        <v>0.2192045385373259</v>
      </c>
      <c r="I916" s="24" t="n">
        <v>0.3621536165544258</v>
      </c>
      <c r="J916" s="24" t="n">
        <v>0.4335911774033747</v>
      </c>
      <c r="K916" s="24" t="n">
        <v>0.4861929580929883</v>
      </c>
      <c r="L916" s="24" t="n">
        <v>0.473730855164792</v>
      </c>
      <c r="N916" s="24" t="n">
        <v>0.4117636618220619</v>
      </c>
      <c r="O916" s="24" t="n">
        <v>0.4110742028115298</v>
      </c>
      <c r="P916" s="24" t="n">
        <v>0.3275857502245567</v>
      </c>
      <c r="Q916" s="24" t="n">
        <v>0.427659540904439</v>
      </c>
      <c r="R916" s="24" t="n">
        <v>0.3128033281399195</v>
      </c>
      <c r="S916" s="24" t="n">
        <v>0.3441825786088537</v>
      </c>
      <c r="T916" s="24" t="n">
        <v>0.39218171636287</v>
      </c>
      <c r="U916" s="24" t="n">
        <v>0.3491075840681493</v>
      </c>
      <c r="V916" s="24" t="n">
        <v>0.4224632221812987</v>
      </c>
      <c r="W916" s="24" t="n">
        <v>0.4391401092351964</v>
      </c>
      <c r="Y916" s="24" t="n">
        <v>0.337035062284467</v>
      </c>
      <c r="Z916" s="24" t="n">
        <v>0.4163395574599913</v>
      </c>
      <c r="AA916" s="24" t="n">
        <v>0.3687951363286938</v>
      </c>
      <c r="AB916" s="24" t="n">
        <v>0.3984933248409654</v>
      </c>
      <c r="AD916" s="24" t="n">
        <v>0.3450115719176932</v>
      </c>
      <c r="AE916" s="24" t="n">
        <v>0.2790533867766466</v>
      </c>
      <c r="AF916" s="24" t="n">
        <v>0.3784845939090729</v>
      </c>
      <c r="AG916" s="24" t="n">
        <v>0.3308300827163197</v>
      </c>
      <c r="AH916" s="24" t="n">
        <v>0.3033614591350493</v>
      </c>
      <c r="AI916" s="24" t="n">
        <v>0.6684992502765043</v>
      </c>
      <c r="AJ916" s="24" t="n">
        <v>0.6006805556103912</v>
      </c>
      <c r="AL916" s="24" t="n">
        <v>0.3302546202080533</v>
      </c>
      <c r="AM916" s="24" t="n">
        <v>0.1964301707823647</v>
      </c>
      <c r="AN916" s="24" t="n">
        <v>0.3936328195031549</v>
      </c>
      <c r="AO916" s="24" t="n">
        <v>0.2946742988391276</v>
      </c>
      <c r="AP916" s="24" t="n">
        <v>0.3228628307060983</v>
      </c>
      <c r="AQ916" s="24" t="n">
        <v>0.7782797459303846</v>
      </c>
      <c r="AR916" s="24" t="n">
        <v>0.7398420104226392</v>
      </c>
      <c r="AS916" s="24" t="n">
        <v>0.468674192990525</v>
      </c>
      <c r="AU916" s="24" t="n">
        <v>0.3928867404033655</v>
      </c>
      <c r="AV916" s="24" t="n">
        <v>0.4591603952876058</v>
      </c>
      <c r="AW916" s="24" t="n">
        <v>0.3328756870459191</v>
      </c>
      <c r="AX916" s="24" t="n">
        <v>0.3326251534144631</v>
      </c>
    </row>
    <row r="918">
      <c r="B918" s="20" t="inlineStr">
        <is>
          <t>Which of the following political parties do you think MOST prioritises improving each of the following: Rehabilitation for people in prison</t>
        </is>
      </c>
    </row>
    <row r="919">
      <c r="B919" s="21" t="inlineStr">
        <is>
          <t>BASE: All Respondents</t>
        </is>
      </c>
    </row>
    <row r="920">
      <c r="B920" s="16" t="inlineStr">
        <is>
          <t>Unweighted</t>
        </is>
      </c>
      <c r="C920" s="22" t="n">
        <v>1999</v>
      </c>
      <c r="D920" s="22" t="n">
        <v>936</v>
      </c>
      <c r="E920" s="22" t="n">
        <v>1056</v>
      </c>
      <c r="G920" s="22" t="n">
        <v>282</v>
      </c>
      <c r="H920" s="22" t="n">
        <v>355</v>
      </c>
      <c r="I920" s="22" t="n">
        <v>333</v>
      </c>
      <c r="J920" s="22" t="n">
        <v>313</v>
      </c>
      <c r="K920" s="22" t="n">
        <v>283</v>
      </c>
      <c r="L920" s="22" t="n">
        <v>433</v>
      </c>
      <c r="N920" s="22" t="n">
        <v>103</v>
      </c>
      <c r="O920" s="22" t="n">
        <v>103</v>
      </c>
      <c r="P920" s="22" t="n">
        <v>259</v>
      </c>
      <c r="Q920" s="22" t="n">
        <v>192</v>
      </c>
      <c r="R920" s="22" t="n">
        <v>162</v>
      </c>
      <c r="S920" s="22" t="n">
        <v>220</v>
      </c>
      <c r="T920" s="22" t="n">
        <v>220</v>
      </c>
      <c r="U920" s="22" t="n">
        <v>302</v>
      </c>
      <c r="V920" s="22" t="n">
        <v>270</v>
      </c>
      <c r="W920" s="22" t="n">
        <v>168</v>
      </c>
      <c r="Y920" s="22" t="n">
        <v>568</v>
      </c>
      <c r="Z920" s="22" t="n">
        <v>481</v>
      </c>
      <c r="AA920" s="22" t="n">
        <v>459</v>
      </c>
      <c r="AB920" s="22" t="n">
        <v>474</v>
      </c>
      <c r="AD920" s="22" t="n">
        <v>355</v>
      </c>
      <c r="AE920" s="22" t="n">
        <v>640</v>
      </c>
      <c r="AF920" s="22" t="n">
        <v>155</v>
      </c>
      <c r="AG920" s="22" t="n">
        <v>118</v>
      </c>
      <c r="AH920" s="22" t="n">
        <v>274</v>
      </c>
      <c r="AI920" s="22" t="n">
        <v>42</v>
      </c>
      <c r="AJ920" s="22" t="n">
        <v>415</v>
      </c>
      <c r="AL920" s="22" t="n">
        <v>299</v>
      </c>
      <c r="AM920" s="22" t="n">
        <v>422</v>
      </c>
      <c r="AN920" s="22" t="n">
        <v>182</v>
      </c>
      <c r="AO920" s="22" t="n">
        <v>220</v>
      </c>
      <c r="AP920" s="22" t="n">
        <v>458</v>
      </c>
      <c r="AQ920" s="22" t="n">
        <v>159</v>
      </c>
      <c r="AR920" s="22" t="n">
        <v>174</v>
      </c>
      <c r="AS920" s="22" t="n">
        <v>85</v>
      </c>
      <c r="AU920" s="22" t="n">
        <v>423</v>
      </c>
      <c r="AV920" s="22" t="n">
        <v>543</v>
      </c>
      <c r="AW920" s="22" t="n">
        <v>701</v>
      </c>
      <c r="AX920" s="22" t="n">
        <v>332</v>
      </c>
    </row>
    <row r="921">
      <c r="B921" s="18" t="inlineStr">
        <is>
          <t>Weighted</t>
        </is>
      </c>
      <c r="C921" s="22" t="n">
        <v>1999</v>
      </c>
      <c r="D921" s="22" t="n">
        <v>987</v>
      </c>
      <c r="E921" s="22" t="n">
        <v>1009</v>
      </c>
      <c r="G921" s="22" t="n">
        <v>277</v>
      </c>
      <c r="H921" s="22" t="n">
        <v>341</v>
      </c>
      <c r="I921" s="22" t="n">
        <v>340</v>
      </c>
      <c r="J921" s="22" t="n">
        <v>341</v>
      </c>
      <c r="K921" s="22" t="n">
        <v>282</v>
      </c>
      <c r="L921" s="22" t="n">
        <v>420</v>
      </c>
      <c r="N921" s="22" t="n">
        <v>114</v>
      </c>
      <c r="O921" s="22" t="n">
        <v>91</v>
      </c>
      <c r="P921" s="22" t="n">
        <v>250</v>
      </c>
      <c r="Q921" s="22" t="n">
        <v>182</v>
      </c>
      <c r="R921" s="22" t="n">
        <v>159</v>
      </c>
      <c r="S921" s="22" t="n">
        <v>205</v>
      </c>
      <c r="T921" s="22" t="n">
        <v>205</v>
      </c>
      <c r="U921" s="22" t="n">
        <v>317</v>
      </c>
      <c r="V921" s="22" t="n">
        <v>295</v>
      </c>
      <c r="W921" s="22" t="n">
        <v>182</v>
      </c>
      <c r="Y921" s="22" t="n">
        <v>540</v>
      </c>
      <c r="Z921" s="22" t="n">
        <v>519</v>
      </c>
      <c r="AA921" s="22" t="n">
        <v>440</v>
      </c>
      <c r="AB921" s="22" t="n">
        <v>500</v>
      </c>
      <c r="AD921" s="22" t="n">
        <v>350</v>
      </c>
      <c r="AE921" s="22" t="n">
        <v>639</v>
      </c>
      <c r="AF921" s="22" t="n">
        <v>159</v>
      </c>
      <c r="AG921" s="22" t="n">
        <v>114</v>
      </c>
      <c r="AH921" s="22" t="n">
        <v>280</v>
      </c>
      <c r="AI921" s="22" t="n">
        <v>42</v>
      </c>
      <c r="AJ921" s="22" t="n">
        <v>416</v>
      </c>
      <c r="AL921" s="22" t="n">
        <v>296</v>
      </c>
      <c r="AM921" s="22" t="n">
        <v>417</v>
      </c>
      <c r="AN921" s="22" t="n">
        <v>184</v>
      </c>
      <c r="AO921" s="22" t="n">
        <v>215</v>
      </c>
      <c r="AP921" s="22" t="n">
        <v>465</v>
      </c>
      <c r="AQ921" s="22" t="n">
        <v>157</v>
      </c>
      <c r="AR921" s="22" t="n">
        <v>175</v>
      </c>
      <c r="AS921" s="22" t="n">
        <v>90</v>
      </c>
      <c r="AU921" s="22" t="n">
        <v>421</v>
      </c>
      <c r="AV921" s="22" t="n">
        <v>546</v>
      </c>
      <c r="AW921" s="22" t="n">
        <v>697</v>
      </c>
      <c r="AX921" s="22" t="n">
        <v>335</v>
      </c>
    </row>
    <row r="922">
      <c r="B922" s="23" t="inlineStr">
        <is>
          <t>Labour</t>
        </is>
      </c>
      <c r="C922" s="24" t="n">
        <v>0.1913376745861983</v>
      </c>
      <c r="D922" s="24" t="n">
        <v>0.2163685458850583</v>
      </c>
      <c r="E922" s="24" t="n">
        <v>0.1669763817949267</v>
      </c>
      <c r="G922" s="24" t="n">
        <v>0.1593352507765428</v>
      </c>
      <c r="H922" s="24" t="n">
        <v>0.285198702307759</v>
      </c>
      <c r="I922" s="24" t="n">
        <v>0.2219002618246176</v>
      </c>
      <c r="J922" s="24" t="n">
        <v>0.1767956291543279</v>
      </c>
      <c r="K922" s="24" t="n">
        <v>0.1579937886774717</v>
      </c>
      <c r="L922" s="24" t="n">
        <v>0.145612643390838</v>
      </c>
      <c r="N922" s="24" t="n">
        <v>0.1860493844925888</v>
      </c>
      <c r="O922" s="24" t="n">
        <v>0.2600118454126724</v>
      </c>
      <c r="P922" s="24" t="n">
        <v>0.2265621019414299</v>
      </c>
      <c r="Q922" s="24" t="n">
        <v>0.1555451948384362</v>
      </c>
      <c r="R922" s="24" t="n">
        <v>0.166526940263701</v>
      </c>
      <c r="S922" s="24" t="n">
        <v>0.219597271890439</v>
      </c>
      <c r="T922" s="24" t="n">
        <v>0.1502948052963923</v>
      </c>
      <c r="U922" s="24" t="n">
        <v>0.23452441993116</v>
      </c>
      <c r="V922" s="24" t="n">
        <v>0.1535751537965619</v>
      </c>
      <c r="W922" s="24" t="n">
        <v>0.1698124616603027</v>
      </c>
      <c r="Y922" s="24" t="n">
        <v>0.2520643236387491</v>
      </c>
      <c r="Z922" s="24" t="n">
        <v>0.1925077351717695</v>
      </c>
      <c r="AA922" s="24" t="n">
        <v>0.1582112935064309</v>
      </c>
      <c r="AB922" s="24" t="n">
        <v>0.1536895860718157</v>
      </c>
      <c r="AD922" s="24" t="n">
        <v>0.06299727221305809</v>
      </c>
      <c r="AE922" s="24" t="n">
        <v>0.4313749019980835</v>
      </c>
      <c r="AF922" s="24" t="n">
        <v>0.1296637021374224</v>
      </c>
      <c r="AG922" s="24" t="n">
        <v>0.07115867111248191</v>
      </c>
      <c r="AH922" s="24" t="n">
        <v>0.05463405988153641</v>
      </c>
      <c r="AI922" s="24" t="n">
        <v>0.1026167785367856</v>
      </c>
      <c r="AJ922" s="24" t="n">
        <v>0.08809548383250687</v>
      </c>
      <c r="AL922" s="24" t="n">
        <v>0.06420109103095815</v>
      </c>
      <c r="AM922" s="24" t="n">
        <v>0.6490474894372138</v>
      </c>
      <c r="AN922" s="24" t="n">
        <v>0.1050131508853646</v>
      </c>
      <c r="AO922" s="24" t="n">
        <v>0.0523569656862306</v>
      </c>
      <c r="AP922" s="24" t="n">
        <v>0.05414244278045792</v>
      </c>
      <c r="AQ922" s="24" t="n">
        <v>0.08451197926944837</v>
      </c>
      <c r="AR922" s="24" t="n">
        <v>0.08101042618725658</v>
      </c>
      <c r="AS922" s="24" t="n">
        <v>0.1065841736391155</v>
      </c>
      <c r="AU922" s="24" t="n">
        <v>0.2203194296529224</v>
      </c>
      <c r="AV922" s="24" t="n">
        <v>0.1459824503998524</v>
      </c>
      <c r="AW922" s="24" t="n">
        <v>0.2119085685650762</v>
      </c>
      <c r="AX922" s="24" t="n">
        <v>0.1860591975705069</v>
      </c>
    </row>
    <row r="923">
      <c r="B923" s="23" t="inlineStr">
        <is>
          <t>Conservatives</t>
        </is>
      </c>
      <c r="C923" s="24" t="n">
        <v>0.1281654797528693</v>
      </c>
      <c r="D923" s="24" t="n">
        <v>0.1425450426255351</v>
      </c>
      <c r="E923" s="24" t="n">
        <v>0.1140774783541704</v>
      </c>
      <c r="G923" s="24" t="n">
        <v>0.1110232691033854</v>
      </c>
      <c r="H923" s="24" t="n">
        <v>0.1529151124721587</v>
      </c>
      <c r="I923" s="24" t="n">
        <v>0.09924442150934822</v>
      </c>
      <c r="J923" s="24" t="n">
        <v>0.1163309959905264</v>
      </c>
      <c r="K923" s="24" t="n">
        <v>0.1294872448649359</v>
      </c>
      <c r="L923" s="24" t="n">
        <v>0.1514842028038765</v>
      </c>
      <c r="N923" s="24" t="n">
        <v>0.0495893654858261</v>
      </c>
      <c r="O923" s="24" t="n">
        <v>0.08211210445008255</v>
      </c>
      <c r="P923" s="24" t="n">
        <v>0.1021028330583789</v>
      </c>
      <c r="Q923" s="24" t="n">
        <v>0.1627804590035328</v>
      </c>
      <c r="R923" s="24" t="n">
        <v>0.1686426649663846</v>
      </c>
      <c r="S923" s="24" t="n">
        <v>0.1322600539335665</v>
      </c>
      <c r="T923" s="24" t="n">
        <v>0.1328638706168382</v>
      </c>
      <c r="U923" s="24" t="n">
        <v>0.134501679473251</v>
      </c>
      <c r="V923" s="24" t="n">
        <v>0.142402610701579</v>
      </c>
      <c r="W923" s="24" t="n">
        <v>0.1220296818905774</v>
      </c>
      <c r="Y923" s="24" t="n">
        <v>0.1467193091794796</v>
      </c>
      <c r="Z923" s="24" t="n">
        <v>0.1124848910680289</v>
      </c>
      <c r="AA923" s="24" t="n">
        <v>0.1323918446483615</v>
      </c>
      <c r="AB923" s="24" t="n">
        <v>0.1206845939189615</v>
      </c>
      <c r="AD923" s="24" t="n">
        <v>0.3906748247992231</v>
      </c>
      <c r="AE923" s="24" t="n">
        <v>0.09368404280901398</v>
      </c>
      <c r="AF923" s="24" t="n">
        <v>0.08165900682219566</v>
      </c>
      <c r="AG923" s="24" t="n">
        <v>0.05052094029831419</v>
      </c>
      <c r="AH923" s="24" t="n">
        <v>0.07369086938722216</v>
      </c>
      <c r="AI923" s="24" t="n">
        <v>0.0806631344536478</v>
      </c>
      <c r="AJ923" s="24" t="n">
        <v>0.04088525290896366</v>
      </c>
      <c r="AL923" s="24" t="n">
        <v>0.5040739170318496</v>
      </c>
      <c r="AM923" s="24" t="n">
        <v>0.0542263712077809</v>
      </c>
      <c r="AN923" s="24" t="n">
        <v>0.05646295008340971</v>
      </c>
      <c r="AO923" s="24" t="n">
        <v>0.05161885559593238</v>
      </c>
      <c r="AP923" s="24" t="n">
        <v>0.09779756598454234</v>
      </c>
      <c r="AQ923" s="24" t="n">
        <v>0.03164239822640671</v>
      </c>
      <c r="AR923" s="24" t="n">
        <v>0.04055528904864695</v>
      </c>
      <c r="AS923" s="24" t="n">
        <v>0.06009218196411998</v>
      </c>
      <c r="AU923" s="24" t="n">
        <v>0.08203277590226797</v>
      </c>
      <c r="AV923" s="24" t="n">
        <v>0.1209118057939985</v>
      </c>
      <c r="AW923" s="24" t="n">
        <v>0.1609604329412053</v>
      </c>
      <c r="AX923" s="24" t="n">
        <v>0.1298192465727349</v>
      </c>
    </row>
    <row r="924">
      <c r="B924" s="23" t="inlineStr">
        <is>
          <t>Liberal Democrats</t>
        </is>
      </c>
      <c r="C924" s="24" t="n">
        <v>0.08308641246458374</v>
      </c>
      <c r="D924" s="24" t="n">
        <v>0.09090208316545269</v>
      </c>
      <c r="E924" s="24" t="n">
        <v>0.07569043971631581</v>
      </c>
      <c r="G924" s="24" t="n">
        <v>0.1084005956191638</v>
      </c>
      <c r="H924" s="24" t="n">
        <v>0.07888386144370983</v>
      </c>
      <c r="I924" s="24" t="n">
        <v>0.06482875288334752</v>
      </c>
      <c r="J924" s="24" t="n">
        <v>0.09240313461827909</v>
      </c>
      <c r="K924" s="24" t="n">
        <v>0.05384545115834332</v>
      </c>
      <c r="L924" s="24" t="n">
        <v>0.09666528456903709</v>
      </c>
      <c r="N924" s="24" t="n">
        <v>0.08924949862065339</v>
      </c>
      <c r="O924" s="24" t="n">
        <v>0.04851960581323608</v>
      </c>
      <c r="P924" s="24" t="n">
        <v>0.08087989410432364</v>
      </c>
      <c r="Q924" s="24" t="n">
        <v>0.06282356195219843</v>
      </c>
      <c r="R924" s="24" t="n">
        <v>0.1108523302171563</v>
      </c>
      <c r="S924" s="24" t="n">
        <v>0.06823116202069941</v>
      </c>
      <c r="T924" s="24" t="n">
        <v>0.07259596548772795</v>
      </c>
      <c r="U924" s="24" t="n">
        <v>0.08109486100224482</v>
      </c>
      <c r="V924" s="24" t="n">
        <v>0.1045856562805885</v>
      </c>
      <c r="W924" s="24" t="n">
        <v>0.0925699299476498</v>
      </c>
      <c r="Y924" s="24" t="n">
        <v>0.1096624315045439</v>
      </c>
      <c r="Z924" s="24" t="n">
        <v>0.07980330345606822</v>
      </c>
      <c r="AA924" s="24" t="n">
        <v>0.06775508133062781</v>
      </c>
      <c r="AB924" s="24" t="n">
        <v>0.07128375045014712</v>
      </c>
      <c r="AD924" s="24" t="n">
        <v>0.0516974632570864</v>
      </c>
      <c r="AE924" s="24" t="n">
        <v>0.07064354187508094</v>
      </c>
      <c r="AF924" s="24" t="n">
        <v>0.3093820622984704</v>
      </c>
      <c r="AG924" s="24" t="n">
        <v>0.07575707541807709</v>
      </c>
      <c r="AH924" s="24" t="n">
        <v>0.05192064324684334</v>
      </c>
      <c r="AI924" s="24" t="n">
        <v>0.04666675353583413</v>
      </c>
      <c r="AJ924" s="24" t="n">
        <v>0.06891505161347189</v>
      </c>
      <c r="AL924" s="24" t="n">
        <v>0.0545682630987253</v>
      </c>
      <c r="AM924" s="24" t="n">
        <v>0.04722941127556558</v>
      </c>
      <c r="AN924" s="24" t="n">
        <v>0.3899438595066786</v>
      </c>
      <c r="AO924" s="24" t="n">
        <v>0.06944646777293485</v>
      </c>
      <c r="AP924" s="24" t="n">
        <v>0.05989529613312008</v>
      </c>
      <c r="AQ924" s="24" t="n">
        <v>0.03206544163278182</v>
      </c>
      <c r="AR924" s="24" t="n">
        <v>0.0170200777396763</v>
      </c>
      <c r="AS924" s="24" t="n">
        <v>0.08603970731300094</v>
      </c>
      <c r="AU924" s="24" t="n">
        <v>0.1087413684923587</v>
      </c>
      <c r="AV924" s="24" t="n">
        <v>0.07871053294859436</v>
      </c>
      <c r="AW924" s="24" t="n">
        <v>0.06335404149527343</v>
      </c>
      <c r="AX924" s="24" t="n">
        <v>0.09899322270058962</v>
      </c>
    </row>
    <row r="925">
      <c r="B925" s="23" t="inlineStr">
        <is>
          <t>The Green Party</t>
        </is>
      </c>
      <c r="C925" s="24" t="n">
        <v>0.08252092300156059</v>
      </c>
      <c r="D925" s="24" t="n">
        <v>0.07348748193955178</v>
      </c>
      <c r="E925" s="24" t="n">
        <v>0.09026041662651335</v>
      </c>
      <c r="G925" s="24" t="n">
        <v>0.2367012606043386</v>
      </c>
      <c r="H925" s="24" t="n">
        <v>0.1311445079695359</v>
      </c>
      <c r="I925" s="24" t="n">
        <v>0.07133664165563569</v>
      </c>
      <c r="J925" s="24" t="n">
        <v>0.04247503154354321</v>
      </c>
      <c r="K925" s="24" t="n">
        <v>0.02398501231494645</v>
      </c>
      <c r="L925" s="24" t="n">
        <v>0.02222443074219351</v>
      </c>
      <c r="N925" s="24" t="n">
        <v>0.1105998357958953</v>
      </c>
      <c r="O925" s="24" t="n">
        <v>0.1245215428402774</v>
      </c>
      <c r="P925" s="24" t="n">
        <v>0.1109480462658</v>
      </c>
      <c r="Q925" s="24" t="n">
        <v>0.05967798299036468</v>
      </c>
      <c r="R925" s="24" t="n">
        <v>0.09105081821942629</v>
      </c>
      <c r="S925" s="24" t="n">
        <v>0.07684923699273534</v>
      </c>
      <c r="T925" s="24" t="n">
        <v>0.05742096496634879</v>
      </c>
      <c r="U925" s="24" t="n">
        <v>0.09268338408961647</v>
      </c>
      <c r="V925" s="24" t="n">
        <v>0.06883588393417407</v>
      </c>
      <c r="W925" s="24" t="n">
        <v>0.0593987896995893</v>
      </c>
      <c r="Y925" s="24" t="n">
        <v>0.07840413559071518</v>
      </c>
      <c r="Z925" s="24" t="n">
        <v>0.09067763236247084</v>
      </c>
      <c r="AA925" s="24" t="n">
        <v>0.06318492002082338</v>
      </c>
      <c r="AB925" s="24" t="n">
        <v>0.09551607171169763</v>
      </c>
      <c r="AD925" s="24" t="n">
        <v>0.03044368874331375</v>
      </c>
      <c r="AE925" s="24" t="n">
        <v>0.0724265708817783</v>
      </c>
      <c r="AF925" s="24" t="n">
        <v>0.05632231322642649</v>
      </c>
      <c r="AG925" s="24" t="n">
        <v>0.43321456959683</v>
      </c>
      <c r="AH925" s="24" t="n">
        <v>0.04197990505721595</v>
      </c>
      <c r="AI925" s="24" t="n">
        <v>0.0632589960544207</v>
      </c>
      <c r="AJ925" s="24" t="n">
        <v>0.08478884030194796</v>
      </c>
      <c r="AL925" s="24" t="n">
        <v>0.01972881093388489</v>
      </c>
      <c r="AM925" s="24" t="n">
        <v>0.02789630731758894</v>
      </c>
      <c r="AN925" s="24" t="n">
        <v>0.04427315939653037</v>
      </c>
      <c r="AO925" s="24" t="n">
        <v>0.4991727064503213</v>
      </c>
      <c r="AP925" s="24" t="n">
        <v>0.02923556221823218</v>
      </c>
      <c r="AQ925" s="24" t="n">
        <v>0.0207515772385234</v>
      </c>
      <c r="AR925" s="24" t="n">
        <v>0.03920162051898838</v>
      </c>
      <c r="AS925" s="24" t="n">
        <v>0.09371762104604102</v>
      </c>
      <c r="AU925" s="24" t="n">
        <v>0.1368387106825801</v>
      </c>
      <c r="AV925" s="24" t="n">
        <v>0.02475714562262188</v>
      </c>
      <c r="AW925" s="24" t="n">
        <v>0.08094831724176534</v>
      </c>
      <c r="AX925" s="24" t="n">
        <v>0.1116683931892346</v>
      </c>
    </row>
    <row r="926">
      <c r="B926" s="23" t="inlineStr">
        <is>
          <t>Reform UK</t>
        </is>
      </c>
      <c r="C926" s="24" t="n">
        <v>0.1263512611375122</v>
      </c>
      <c r="D926" s="24" t="n">
        <v>0.1518839871970489</v>
      </c>
      <c r="E926" s="24" t="n">
        <v>0.1017540475228271</v>
      </c>
      <c r="G926" s="24" t="n">
        <v>0.09542072566227816</v>
      </c>
      <c r="H926" s="24" t="n">
        <v>0.1262644961639791</v>
      </c>
      <c r="I926" s="24" t="n">
        <v>0.1722360626585432</v>
      </c>
      <c r="J926" s="24" t="n">
        <v>0.1394256219957534</v>
      </c>
      <c r="K926" s="24" t="n">
        <v>0.1335293103649207</v>
      </c>
      <c r="L926" s="24" t="n">
        <v>0.09423725281142953</v>
      </c>
      <c r="N926" s="24" t="n">
        <v>0.177864510782303</v>
      </c>
      <c r="O926" s="24" t="n">
        <v>0.05374800812564283</v>
      </c>
      <c r="P926" s="24" t="n">
        <v>0.1330990315955544</v>
      </c>
      <c r="Q926" s="24" t="n">
        <v>0.1070502837247927</v>
      </c>
      <c r="R926" s="24" t="n">
        <v>0.1763921061795539</v>
      </c>
      <c r="S926" s="24" t="n">
        <v>0.1563052203845992</v>
      </c>
      <c r="T926" s="24" t="n">
        <v>0.1504072808269753</v>
      </c>
      <c r="U926" s="24" t="n">
        <v>0.1041408670291337</v>
      </c>
      <c r="V926" s="24" t="n">
        <v>0.1073042690800998</v>
      </c>
      <c r="W926" s="24" t="n">
        <v>0.1056136562730404</v>
      </c>
      <c r="Y926" s="24" t="n">
        <v>0.09057406445045625</v>
      </c>
      <c r="Z926" s="24" t="n">
        <v>0.1078889988935506</v>
      </c>
      <c r="AA926" s="24" t="n">
        <v>0.1774018133024712</v>
      </c>
      <c r="AB926" s="24" t="n">
        <v>0.1392299758636008</v>
      </c>
      <c r="AD926" s="24" t="n">
        <v>0.1157522514538012</v>
      </c>
      <c r="AE926" s="24" t="n">
        <v>0.05942938941008407</v>
      </c>
      <c r="AF926" s="24" t="n">
        <v>0.02967224552680212</v>
      </c>
      <c r="AG926" s="24" t="n">
        <v>0.0420314656987131</v>
      </c>
      <c r="AH926" s="24" t="n">
        <v>0.4532736029116154</v>
      </c>
      <c r="AI926" s="24" t="n">
        <v>0.04450899974199226</v>
      </c>
      <c r="AJ926" s="24" t="n">
        <v>0.08651578402221774</v>
      </c>
      <c r="AL926" s="24" t="n">
        <v>0.03408835086161512</v>
      </c>
      <c r="AM926" s="24" t="n">
        <v>0.02598421024554434</v>
      </c>
      <c r="AN926" s="24" t="n">
        <v>0.0236614335389878</v>
      </c>
      <c r="AO926" s="24" t="n">
        <v>0.03826303324216074</v>
      </c>
      <c r="AP926" s="24" t="n">
        <v>0.4387417451443734</v>
      </c>
      <c r="AQ926" s="24" t="n">
        <v>0.02627173915902007</v>
      </c>
      <c r="AR926" s="24" t="n">
        <v>0.01158489926681867</v>
      </c>
      <c r="AS926" s="24" t="n">
        <v>0.09915626062779369</v>
      </c>
      <c r="AU926" s="24" t="n">
        <v>0.06533914431334964</v>
      </c>
      <c r="AV926" s="24" t="n">
        <v>0.1524601917096293</v>
      </c>
      <c r="AW926" s="24" t="n">
        <v>0.1368607094561743</v>
      </c>
      <c r="AX926" s="24" t="n">
        <v>0.1386679699803537</v>
      </c>
    </row>
    <row r="927">
      <c r="B927" s="23" t="inlineStr">
        <is>
          <t>Another party</t>
        </is>
      </c>
      <c r="C927" s="24" t="n">
        <v>0.01709409109634824</v>
      </c>
      <c r="D927" s="24" t="n">
        <v>0.01586199339421573</v>
      </c>
      <c r="E927" s="24" t="n">
        <v>0.01835067336483253</v>
      </c>
      <c r="G927" s="24" t="n">
        <v>0.01481109738242616</v>
      </c>
      <c r="H927" s="24" t="n">
        <v>0.01888201522839408</v>
      </c>
      <c r="I927" s="24" t="n">
        <v>0.03160127328949541</v>
      </c>
      <c r="J927" s="24" t="n">
        <v>0.0212785208337044</v>
      </c>
      <c r="K927" s="24" t="n">
        <v>0.01298311405823147</v>
      </c>
      <c r="L927" s="24" t="n">
        <v>0.004766623823551313</v>
      </c>
      <c r="N927" s="24" t="n">
        <v>0.01749532930047749</v>
      </c>
      <c r="O927" s="24" t="n">
        <v>0.01066922600076399</v>
      </c>
      <c r="P927" s="24" t="n">
        <v>0.0287763752313662</v>
      </c>
      <c r="Q927" s="24" t="n">
        <v>0.01492514469562994</v>
      </c>
      <c r="R927" s="24" t="n">
        <v>0.02752810019733726</v>
      </c>
      <c r="S927" s="24" t="n">
        <v>0.01356708168776012</v>
      </c>
      <c r="T927" s="24" t="n">
        <v>0.01799481619143115</v>
      </c>
      <c r="U927" s="24" t="n">
        <v>0.01184457979896173</v>
      </c>
      <c r="V927" s="24" t="n">
        <v>0.01618753636183926</v>
      </c>
      <c r="W927" s="24" t="n">
        <v>0.01061335450407734</v>
      </c>
      <c r="Y927" s="24" t="n">
        <v>0.009270452820326524</v>
      </c>
      <c r="Z927" s="24" t="n">
        <v>0.02266550840742662</v>
      </c>
      <c r="AA927" s="24" t="n">
        <v>0.01598618162638383</v>
      </c>
      <c r="AB927" s="24" t="n">
        <v>0.02073544959912105</v>
      </c>
      <c r="AD927" s="24" t="n">
        <v>0</v>
      </c>
      <c r="AE927" s="24" t="n">
        <v>0.007011395835801904</v>
      </c>
      <c r="AF927" s="24" t="n">
        <v>0.01850067087457501</v>
      </c>
      <c r="AG927" s="24" t="n">
        <v>0.01677435316918633</v>
      </c>
      <c r="AH927" s="24" t="n">
        <v>0.04274038038797701</v>
      </c>
      <c r="AI927" s="24" t="n">
        <v>0.04789293648584458</v>
      </c>
      <c r="AJ927" s="24" t="n">
        <v>0.02611356411789944</v>
      </c>
      <c r="AL927" s="24" t="n">
        <v>0</v>
      </c>
      <c r="AM927" s="24" t="n">
        <v>0.003883245205455953</v>
      </c>
      <c r="AN927" s="24" t="n">
        <v>0.01492833530920956</v>
      </c>
      <c r="AO927" s="24" t="n">
        <v>0.02289004488906891</v>
      </c>
      <c r="AP927" s="24" t="n">
        <v>0.006671852440619529</v>
      </c>
      <c r="AQ927" s="24" t="n">
        <v>0.0265032960476803</v>
      </c>
      <c r="AR927" s="24" t="n">
        <v>0.03020896672544992</v>
      </c>
      <c r="AS927" s="24" t="n">
        <v>0.1366558393697508</v>
      </c>
      <c r="AU927" s="24" t="n">
        <v>0.01236372321164681</v>
      </c>
      <c r="AV927" s="24" t="n">
        <v>0.0271111187325484</v>
      </c>
      <c r="AW927" s="24" t="n">
        <v>0.0133375935596035</v>
      </c>
      <c r="AX927" s="24" t="n">
        <v>0.01452150620933314</v>
      </c>
    </row>
    <row r="928">
      <c r="B928" s="23" t="inlineStr">
        <is>
          <t>Don't know</t>
        </is>
      </c>
      <c r="C928" s="24" t="n">
        <v>0.3714441579609276</v>
      </c>
      <c r="D928" s="24" t="n">
        <v>0.3089508657931376</v>
      </c>
      <c r="E928" s="24" t="n">
        <v>0.4328905626204141</v>
      </c>
      <c r="G928" s="24" t="n">
        <v>0.2743078008518651</v>
      </c>
      <c r="H928" s="24" t="n">
        <v>0.2067113044144632</v>
      </c>
      <c r="I928" s="24" t="n">
        <v>0.3388525861790124</v>
      </c>
      <c r="J928" s="24" t="n">
        <v>0.4112910658638655</v>
      </c>
      <c r="K928" s="24" t="n">
        <v>0.4881760785611502</v>
      </c>
      <c r="L928" s="24" t="n">
        <v>0.4850095618590739</v>
      </c>
      <c r="N928" s="24" t="n">
        <v>0.3691520755222557</v>
      </c>
      <c r="O928" s="24" t="n">
        <v>0.4204176673573249</v>
      </c>
      <c r="P928" s="24" t="n">
        <v>0.317631717803147</v>
      </c>
      <c r="Q928" s="24" t="n">
        <v>0.4371973727950453</v>
      </c>
      <c r="R928" s="24" t="n">
        <v>0.2590070399564407</v>
      </c>
      <c r="S928" s="24" t="n">
        <v>0.3331899730902005</v>
      </c>
      <c r="T928" s="24" t="n">
        <v>0.4184222966142864</v>
      </c>
      <c r="U928" s="24" t="n">
        <v>0.3412102086756321</v>
      </c>
      <c r="V928" s="24" t="n">
        <v>0.4071088898451576</v>
      </c>
      <c r="W928" s="24" t="n">
        <v>0.439962126024763</v>
      </c>
      <c r="Y928" s="24" t="n">
        <v>0.3133052828157294</v>
      </c>
      <c r="Z928" s="24" t="n">
        <v>0.3939719306406853</v>
      </c>
      <c r="AA928" s="24" t="n">
        <v>0.3850688655649013</v>
      </c>
      <c r="AB928" s="24" t="n">
        <v>0.3988605723846563</v>
      </c>
      <c r="AD928" s="24" t="n">
        <v>0.3484344995335175</v>
      </c>
      <c r="AE928" s="24" t="n">
        <v>0.2654301571901572</v>
      </c>
      <c r="AF928" s="24" t="n">
        <v>0.374799999114108</v>
      </c>
      <c r="AG928" s="24" t="n">
        <v>0.3105429247063971</v>
      </c>
      <c r="AH928" s="24" t="n">
        <v>0.2817605391275895</v>
      </c>
      <c r="AI928" s="24" t="n">
        <v>0.614392401191475</v>
      </c>
      <c r="AJ928" s="24" t="n">
        <v>0.6046860232029926</v>
      </c>
      <c r="AL928" s="24" t="n">
        <v>0.3233395670429667</v>
      </c>
      <c r="AM928" s="24" t="n">
        <v>0.1917329653108506</v>
      </c>
      <c r="AN928" s="24" t="n">
        <v>0.3657171112798194</v>
      </c>
      <c r="AO928" s="24" t="n">
        <v>0.2662519263633512</v>
      </c>
      <c r="AP928" s="24" t="n">
        <v>0.3135155352986547</v>
      </c>
      <c r="AQ928" s="24" t="n">
        <v>0.7782535684261392</v>
      </c>
      <c r="AR928" s="24" t="n">
        <v>0.7804187205131633</v>
      </c>
      <c r="AS928" s="24" t="n">
        <v>0.4177542160401781</v>
      </c>
      <c r="AU928" s="24" t="n">
        <v>0.3743648477448744</v>
      </c>
      <c r="AV928" s="24" t="n">
        <v>0.4500667547927551</v>
      </c>
      <c r="AW928" s="24" t="n">
        <v>0.3326303367409021</v>
      </c>
      <c r="AX928" s="24" t="n">
        <v>0.320270463777247</v>
      </c>
    </row>
    <row r="930">
      <c r="B930" s="20" t="inlineStr">
        <is>
          <t>Which of the following political parties do you think MOST prioritises improving each of the following: Support for people leaving prison to integrate into society</t>
        </is>
      </c>
    </row>
    <row r="931">
      <c r="B931" s="21" t="inlineStr">
        <is>
          <t>BASE: All Respondents</t>
        </is>
      </c>
    </row>
    <row r="932">
      <c r="B932" s="16" t="inlineStr">
        <is>
          <t>Unweighted</t>
        </is>
      </c>
      <c r="C932" s="22" t="n">
        <v>1999</v>
      </c>
      <c r="D932" s="22" t="n">
        <v>936</v>
      </c>
      <c r="E932" s="22" t="n">
        <v>1056</v>
      </c>
      <c r="G932" s="22" t="n">
        <v>282</v>
      </c>
      <c r="H932" s="22" t="n">
        <v>355</v>
      </c>
      <c r="I932" s="22" t="n">
        <v>333</v>
      </c>
      <c r="J932" s="22" t="n">
        <v>313</v>
      </c>
      <c r="K932" s="22" t="n">
        <v>283</v>
      </c>
      <c r="L932" s="22" t="n">
        <v>433</v>
      </c>
      <c r="N932" s="22" t="n">
        <v>103</v>
      </c>
      <c r="O932" s="22" t="n">
        <v>103</v>
      </c>
      <c r="P932" s="22" t="n">
        <v>259</v>
      </c>
      <c r="Q932" s="22" t="n">
        <v>192</v>
      </c>
      <c r="R932" s="22" t="n">
        <v>162</v>
      </c>
      <c r="S932" s="22" t="n">
        <v>220</v>
      </c>
      <c r="T932" s="22" t="n">
        <v>220</v>
      </c>
      <c r="U932" s="22" t="n">
        <v>302</v>
      </c>
      <c r="V932" s="22" t="n">
        <v>270</v>
      </c>
      <c r="W932" s="22" t="n">
        <v>168</v>
      </c>
      <c r="Y932" s="22" t="n">
        <v>568</v>
      </c>
      <c r="Z932" s="22" t="n">
        <v>481</v>
      </c>
      <c r="AA932" s="22" t="n">
        <v>459</v>
      </c>
      <c r="AB932" s="22" t="n">
        <v>474</v>
      </c>
      <c r="AD932" s="22" t="n">
        <v>355</v>
      </c>
      <c r="AE932" s="22" t="n">
        <v>640</v>
      </c>
      <c r="AF932" s="22" t="n">
        <v>155</v>
      </c>
      <c r="AG932" s="22" t="n">
        <v>118</v>
      </c>
      <c r="AH932" s="22" t="n">
        <v>274</v>
      </c>
      <c r="AI932" s="22" t="n">
        <v>42</v>
      </c>
      <c r="AJ932" s="22" t="n">
        <v>415</v>
      </c>
      <c r="AL932" s="22" t="n">
        <v>299</v>
      </c>
      <c r="AM932" s="22" t="n">
        <v>422</v>
      </c>
      <c r="AN932" s="22" t="n">
        <v>182</v>
      </c>
      <c r="AO932" s="22" t="n">
        <v>220</v>
      </c>
      <c r="AP932" s="22" t="n">
        <v>458</v>
      </c>
      <c r="AQ932" s="22" t="n">
        <v>159</v>
      </c>
      <c r="AR932" s="22" t="n">
        <v>174</v>
      </c>
      <c r="AS932" s="22" t="n">
        <v>85</v>
      </c>
      <c r="AU932" s="22" t="n">
        <v>423</v>
      </c>
      <c r="AV932" s="22" t="n">
        <v>543</v>
      </c>
      <c r="AW932" s="22" t="n">
        <v>701</v>
      </c>
      <c r="AX932" s="22" t="n">
        <v>332</v>
      </c>
    </row>
    <row r="933">
      <c r="B933" s="18" t="inlineStr">
        <is>
          <t>Weighted</t>
        </is>
      </c>
      <c r="C933" s="22" t="n">
        <v>1999</v>
      </c>
      <c r="D933" s="22" t="n">
        <v>987</v>
      </c>
      <c r="E933" s="22" t="n">
        <v>1009</v>
      </c>
      <c r="G933" s="22" t="n">
        <v>277</v>
      </c>
      <c r="H933" s="22" t="n">
        <v>341</v>
      </c>
      <c r="I933" s="22" t="n">
        <v>340</v>
      </c>
      <c r="J933" s="22" t="n">
        <v>341</v>
      </c>
      <c r="K933" s="22" t="n">
        <v>282</v>
      </c>
      <c r="L933" s="22" t="n">
        <v>420</v>
      </c>
      <c r="N933" s="22" t="n">
        <v>114</v>
      </c>
      <c r="O933" s="22" t="n">
        <v>91</v>
      </c>
      <c r="P933" s="22" t="n">
        <v>250</v>
      </c>
      <c r="Q933" s="22" t="n">
        <v>182</v>
      </c>
      <c r="R933" s="22" t="n">
        <v>159</v>
      </c>
      <c r="S933" s="22" t="n">
        <v>205</v>
      </c>
      <c r="T933" s="22" t="n">
        <v>205</v>
      </c>
      <c r="U933" s="22" t="n">
        <v>317</v>
      </c>
      <c r="V933" s="22" t="n">
        <v>295</v>
      </c>
      <c r="W933" s="22" t="n">
        <v>182</v>
      </c>
      <c r="Y933" s="22" t="n">
        <v>540</v>
      </c>
      <c r="Z933" s="22" t="n">
        <v>519</v>
      </c>
      <c r="AA933" s="22" t="n">
        <v>440</v>
      </c>
      <c r="AB933" s="22" t="n">
        <v>500</v>
      </c>
      <c r="AD933" s="22" t="n">
        <v>350</v>
      </c>
      <c r="AE933" s="22" t="n">
        <v>639</v>
      </c>
      <c r="AF933" s="22" t="n">
        <v>159</v>
      </c>
      <c r="AG933" s="22" t="n">
        <v>114</v>
      </c>
      <c r="AH933" s="22" t="n">
        <v>280</v>
      </c>
      <c r="AI933" s="22" t="n">
        <v>42</v>
      </c>
      <c r="AJ933" s="22" t="n">
        <v>416</v>
      </c>
      <c r="AL933" s="22" t="n">
        <v>296</v>
      </c>
      <c r="AM933" s="22" t="n">
        <v>417</v>
      </c>
      <c r="AN933" s="22" t="n">
        <v>184</v>
      </c>
      <c r="AO933" s="22" t="n">
        <v>215</v>
      </c>
      <c r="AP933" s="22" t="n">
        <v>465</v>
      </c>
      <c r="AQ933" s="22" t="n">
        <v>157</v>
      </c>
      <c r="AR933" s="22" t="n">
        <v>175</v>
      </c>
      <c r="AS933" s="22" t="n">
        <v>90</v>
      </c>
      <c r="AU933" s="22" t="n">
        <v>421</v>
      </c>
      <c r="AV933" s="22" t="n">
        <v>546</v>
      </c>
      <c r="AW933" s="22" t="n">
        <v>697</v>
      </c>
      <c r="AX933" s="22" t="n">
        <v>335</v>
      </c>
    </row>
    <row r="934">
      <c r="B934" s="23" t="inlineStr">
        <is>
          <t>Labour</t>
        </is>
      </c>
      <c r="C934" s="24" t="n">
        <v>0.2098560301195416</v>
      </c>
      <c r="D934" s="24" t="n">
        <v>0.241352191815818</v>
      </c>
      <c r="E934" s="24" t="n">
        <v>0.1792258744386006</v>
      </c>
      <c r="G934" s="24" t="n">
        <v>0.1854746336706035</v>
      </c>
      <c r="H934" s="24" t="n">
        <v>0.317541482175743</v>
      </c>
      <c r="I934" s="24" t="n">
        <v>0.2323265470632305</v>
      </c>
      <c r="J934" s="24" t="n">
        <v>0.1763652025031575</v>
      </c>
      <c r="K934" s="24" t="n">
        <v>0.1626787198253339</v>
      </c>
      <c r="L934" s="24" t="n">
        <v>0.1790904264079668</v>
      </c>
      <c r="N934" s="24" t="n">
        <v>0.2049162084929379</v>
      </c>
      <c r="O934" s="24" t="n">
        <v>0.2441284012038623</v>
      </c>
      <c r="P934" s="24" t="n">
        <v>0.2289608156439183</v>
      </c>
      <c r="Q934" s="24" t="n">
        <v>0.185096208302548</v>
      </c>
      <c r="R934" s="24" t="n">
        <v>0.2407552027407604</v>
      </c>
      <c r="S934" s="24" t="n">
        <v>0.2213475640508982</v>
      </c>
      <c r="T934" s="24" t="n">
        <v>0.1724972176960085</v>
      </c>
      <c r="U934" s="24" t="n">
        <v>0.2672725243596364</v>
      </c>
      <c r="V934" s="24" t="n">
        <v>0.1676494529929567</v>
      </c>
      <c r="W934" s="24" t="n">
        <v>0.1648275810289638</v>
      </c>
      <c r="Y934" s="24" t="n">
        <v>0.2813555216170301</v>
      </c>
      <c r="Z934" s="24" t="n">
        <v>0.215440300562074</v>
      </c>
      <c r="AA934" s="24" t="n">
        <v>0.1721870838224529</v>
      </c>
      <c r="AB934" s="24" t="n">
        <v>0.1599887793243433</v>
      </c>
      <c r="AD934" s="24" t="n">
        <v>0.0810809465348053</v>
      </c>
      <c r="AE934" s="24" t="n">
        <v>0.4550089526538406</v>
      </c>
      <c r="AF934" s="24" t="n">
        <v>0.1653444003492549</v>
      </c>
      <c r="AG934" s="24" t="n">
        <v>0.07940394702137731</v>
      </c>
      <c r="AH934" s="24" t="n">
        <v>0.07236556162805038</v>
      </c>
      <c r="AI934" s="24" t="n">
        <v>0.1295043734555789</v>
      </c>
      <c r="AJ934" s="24" t="n">
        <v>0.09506152991390381</v>
      </c>
      <c r="AL934" s="24" t="n">
        <v>0.08746613229792471</v>
      </c>
      <c r="AM934" s="24" t="n">
        <v>0.6896385704443923</v>
      </c>
      <c r="AN934" s="24" t="n">
        <v>0.09802958755996263</v>
      </c>
      <c r="AO934" s="24" t="n">
        <v>0.09014420795742878</v>
      </c>
      <c r="AP934" s="24" t="n">
        <v>0.07694351734074513</v>
      </c>
      <c r="AQ934" s="24" t="n">
        <v>0.07182598608357366</v>
      </c>
      <c r="AR934" s="24" t="n">
        <v>0.08505712013238023</v>
      </c>
      <c r="AS934" s="24" t="n">
        <v>0.07403340800693214</v>
      </c>
      <c r="AU934" s="24" t="n">
        <v>0.2299619211486268</v>
      </c>
      <c r="AV934" s="24" t="n">
        <v>0.1681002172984002</v>
      </c>
      <c r="AW934" s="24" t="n">
        <v>0.2275002816596066</v>
      </c>
      <c r="AX934" s="24" t="n">
        <v>0.2159623023291614</v>
      </c>
    </row>
    <row r="935">
      <c r="B935" s="23" t="inlineStr">
        <is>
          <t>Conservatives</t>
        </is>
      </c>
      <c r="C935" s="24" t="n">
        <v>0.1164362380260822</v>
      </c>
      <c r="D935" s="24" t="n">
        <v>0.1327840099069914</v>
      </c>
      <c r="E935" s="24" t="n">
        <v>0.1003876844165291</v>
      </c>
      <c r="G935" s="24" t="n">
        <v>0.1041361542973609</v>
      </c>
      <c r="H935" s="24" t="n">
        <v>0.1190355478968346</v>
      </c>
      <c r="I935" s="24" t="n">
        <v>0.0904755078033615</v>
      </c>
      <c r="J935" s="24" t="n">
        <v>0.1119483826436053</v>
      </c>
      <c r="K935" s="24" t="n">
        <v>0.1324525322202177</v>
      </c>
      <c r="L935" s="24" t="n">
        <v>0.1363370056519604</v>
      </c>
      <c r="N935" s="24" t="n">
        <v>0.06033841633334844</v>
      </c>
      <c r="O935" s="24" t="n">
        <v>0.08297826029891273</v>
      </c>
      <c r="P935" s="24" t="n">
        <v>0.08933047659015229</v>
      </c>
      <c r="Q935" s="24" t="n">
        <v>0.1383109924431425</v>
      </c>
      <c r="R935" s="24" t="n">
        <v>0.109085172522443</v>
      </c>
      <c r="S935" s="24" t="n">
        <v>0.1261816827576183</v>
      </c>
      <c r="T935" s="24" t="n">
        <v>0.1470216144854156</v>
      </c>
      <c r="U935" s="24" t="n">
        <v>0.1338021307618319</v>
      </c>
      <c r="V935" s="24" t="n">
        <v>0.1283931738721552</v>
      </c>
      <c r="W935" s="24" t="n">
        <v>0.09497024098963419</v>
      </c>
      <c r="Y935" s="24" t="n">
        <v>0.1395570964142395</v>
      </c>
      <c r="Z935" s="24" t="n">
        <v>0.1102811743299546</v>
      </c>
      <c r="AA935" s="24" t="n">
        <v>0.122408855197935</v>
      </c>
      <c r="AB935" s="24" t="n">
        <v>0.09259876397222234</v>
      </c>
      <c r="AD935" s="24" t="n">
        <v>0.3897528530953475</v>
      </c>
      <c r="AE935" s="24" t="n">
        <v>0.07289222671423902</v>
      </c>
      <c r="AF935" s="24" t="n">
        <v>0.06455392636217749</v>
      </c>
      <c r="AG935" s="24" t="n">
        <v>0.01817993359411837</v>
      </c>
      <c r="AH935" s="24" t="n">
        <v>0.08969861329698493</v>
      </c>
      <c r="AI935" s="24" t="n">
        <v>0</v>
      </c>
      <c r="AJ935" s="24" t="n">
        <v>0.03007750273401394</v>
      </c>
      <c r="AL935" s="24" t="n">
        <v>0.4886070983837307</v>
      </c>
      <c r="AM935" s="24" t="n">
        <v>0.04086297450408317</v>
      </c>
      <c r="AN935" s="24" t="n">
        <v>0.04534409939135754</v>
      </c>
      <c r="AO935" s="24" t="n">
        <v>0.03517485200910946</v>
      </c>
      <c r="AP935" s="24" t="n">
        <v>0.09530353457156854</v>
      </c>
      <c r="AQ935" s="24" t="n">
        <v>0.005485489001410484</v>
      </c>
      <c r="AR935" s="24" t="n">
        <v>0.02760783620155485</v>
      </c>
      <c r="AS935" s="24" t="n">
        <v>0.05805388331625046</v>
      </c>
      <c r="AU935" s="24" t="n">
        <v>0.0772302187837684</v>
      </c>
      <c r="AV935" s="24" t="n">
        <v>0.1186311309285208</v>
      </c>
      <c r="AW935" s="24" t="n">
        <v>0.145429870463321</v>
      </c>
      <c r="AX935" s="24" t="n">
        <v>0.1018709957897398</v>
      </c>
    </row>
    <row r="936">
      <c r="B936" s="23" t="inlineStr">
        <is>
          <t>Liberal Democrats</t>
        </is>
      </c>
      <c r="C936" s="24" t="n">
        <v>0.09547506177981267</v>
      </c>
      <c r="D936" s="24" t="n">
        <v>0.107614675730867</v>
      </c>
      <c r="E936" s="24" t="n">
        <v>0.08341384224139192</v>
      </c>
      <c r="G936" s="24" t="n">
        <v>0.1013875191411261</v>
      </c>
      <c r="H936" s="24" t="n">
        <v>0.1205438767011916</v>
      </c>
      <c r="I936" s="24" t="n">
        <v>0.06638998072956642</v>
      </c>
      <c r="J936" s="24" t="n">
        <v>0.1066120770600383</v>
      </c>
      <c r="K936" s="24" t="n">
        <v>0.06841871226091398</v>
      </c>
      <c r="L936" s="24" t="n">
        <v>0.1038794622060032</v>
      </c>
      <c r="N936" s="24" t="n">
        <v>0.1425870315759432</v>
      </c>
      <c r="O936" s="24" t="n">
        <v>0.07777407033923608</v>
      </c>
      <c r="P936" s="24" t="n">
        <v>0.08292020992732445</v>
      </c>
      <c r="Q936" s="24" t="n">
        <v>0.08618602753090784</v>
      </c>
      <c r="R936" s="24" t="n">
        <v>0.08355893692934754</v>
      </c>
      <c r="S936" s="24" t="n">
        <v>0.08583199587117443</v>
      </c>
      <c r="T936" s="24" t="n">
        <v>0.0815884829476967</v>
      </c>
      <c r="U936" s="24" t="n">
        <v>0.07881597768660996</v>
      </c>
      <c r="V936" s="24" t="n">
        <v>0.1293527550831385</v>
      </c>
      <c r="W936" s="24" t="n">
        <v>0.1123280149008631</v>
      </c>
      <c r="Y936" s="24" t="n">
        <v>0.1176368747000044</v>
      </c>
      <c r="Z936" s="24" t="n">
        <v>0.08097596257766197</v>
      </c>
      <c r="AA936" s="24" t="n">
        <v>0.0779955136928393</v>
      </c>
      <c r="AB936" s="24" t="n">
        <v>0.1019723711143746</v>
      </c>
      <c r="AD936" s="24" t="n">
        <v>0.06539530651342752</v>
      </c>
      <c r="AE936" s="24" t="n">
        <v>0.08351396698794662</v>
      </c>
      <c r="AF936" s="24" t="n">
        <v>0.3366109346072935</v>
      </c>
      <c r="AG936" s="24" t="n">
        <v>0.07282439159260491</v>
      </c>
      <c r="AH936" s="24" t="n">
        <v>0.06972099711024471</v>
      </c>
      <c r="AI936" s="24" t="n">
        <v>0.07373061218102675</v>
      </c>
      <c r="AJ936" s="24" t="n">
        <v>0.07286193222250746</v>
      </c>
      <c r="AL936" s="24" t="n">
        <v>0.07348775285376863</v>
      </c>
      <c r="AM936" s="24" t="n">
        <v>0.04702289711004184</v>
      </c>
      <c r="AN936" s="24" t="n">
        <v>0.4151331834285628</v>
      </c>
      <c r="AO936" s="24" t="n">
        <v>0.08931779160061271</v>
      </c>
      <c r="AP936" s="24" t="n">
        <v>0.05513679494272288</v>
      </c>
      <c r="AQ936" s="24" t="n">
        <v>0.04005624549125115</v>
      </c>
      <c r="AR936" s="24" t="n">
        <v>0.02288155880507317</v>
      </c>
      <c r="AS936" s="24" t="n">
        <v>0.1999886018307949</v>
      </c>
      <c r="AU936" s="24" t="n">
        <v>0.1361923004808095</v>
      </c>
      <c r="AV936" s="24" t="n">
        <v>0.0729288449056851</v>
      </c>
      <c r="AW936" s="24" t="n">
        <v>0.07958879699933724</v>
      </c>
      <c r="AX936" s="24" t="n">
        <v>0.114067328185895</v>
      </c>
    </row>
    <row r="937">
      <c r="B937" s="23" t="inlineStr">
        <is>
          <t>The Green Party</t>
        </is>
      </c>
      <c r="C937" s="24" t="n">
        <v>0.07720812251140541</v>
      </c>
      <c r="D937" s="24" t="n">
        <v>0.06435318902989465</v>
      </c>
      <c r="E937" s="24" t="n">
        <v>0.08914260082086067</v>
      </c>
      <c r="G937" s="24" t="n">
        <v>0.2135298884793567</v>
      </c>
      <c r="H937" s="24" t="n">
        <v>0.1143167420525422</v>
      </c>
      <c r="I937" s="24" t="n">
        <v>0.07503295744638533</v>
      </c>
      <c r="J937" s="24" t="n">
        <v>0.04837504123986357</v>
      </c>
      <c r="K937" s="24" t="n">
        <v>0.02841075058746897</v>
      </c>
      <c r="L937" s="24" t="n">
        <v>0.01510990669837945</v>
      </c>
      <c r="N937" s="24" t="n">
        <v>0.1092905301927918</v>
      </c>
      <c r="O937" s="24" t="n">
        <v>0.116147248032379</v>
      </c>
      <c r="P937" s="24" t="n">
        <v>0.09280459870072202</v>
      </c>
      <c r="Q937" s="24" t="n">
        <v>0.05431906093826569</v>
      </c>
      <c r="R937" s="24" t="n">
        <v>0.08470865745037692</v>
      </c>
      <c r="S937" s="24" t="n">
        <v>0.06532410055569317</v>
      </c>
      <c r="T937" s="24" t="n">
        <v>0.06112199452196204</v>
      </c>
      <c r="U937" s="24" t="n">
        <v>0.09842940779159404</v>
      </c>
      <c r="V937" s="24" t="n">
        <v>0.05995094837384576</v>
      </c>
      <c r="W937" s="24" t="n">
        <v>0.0550727191311667</v>
      </c>
      <c r="Y937" s="24" t="n">
        <v>0.0649794198444094</v>
      </c>
      <c r="Z937" s="24" t="n">
        <v>0.08387567630289661</v>
      </c>
      <c r="AA937" s="24" t="n">
        <v>0.06465095317148864</v>
      </c>
      <c r="AB937" s="24" t="n">
        <v>0.09454450957532001</v>
      </c>
      <c r="AD937" s="24" t="n">
        <v>0.02380370238454804</v>
      </c>
      <c r="AE937" s="24" t="n">
        <v>0.05938439439439849</v>
      </c>
      <c r="AF937" s="24" t="n">
        <v>0.05861123103940513</v>
      </c>
      <c r="AG937" s="24" t="n">
        <v>0.4355624343178203</v>
      </c>
      <c r="AH937" s="24" t="n">
        <v>0.04115667407089321</v>
      </c>
      <c r="AI937" s="24" t="n">
        <v>0.06396078328491028</v>
      </c>
      <c r="AJ937" s="24" t="n">
        <v>0.08382716422901858</v>
      </c>
      <c r="AL937" s="24" t="n">
        <v>0.01771108047322903</v>
      </c>
      <c r="AM937" s="24" t="n">
        <v>0.02153675421961592</v>
      </c>
      <c r="AN937" s="24" t="n">
        <v>0.04346971443129086</v>
      </c>
      <c r="AO937" s="24" t="n">
        <v>0.4717678743949449</v>
      </c>
      <c r="AP937" s="24" t="n">
        <v>0.02848177738241475</v>
      </c>
      <c r="AQ937" s="24" t="n">
        <v>0.04303110574645953</v>
      </c>
      <c r="AR937" s="24" t="n">
        <v>0.02820715883746898</v>
      </c>
      <c r="AS937" s="24" t="n">
        <v>0.0652968661617529</v>
      </c>
      <c r="AU937" s="24" t="n">
        <v>0.1346388262370568</v>
      </c>
      <c r="AV937" s="24" t="n">
        <v>0.02437731525992156</v>
      </c>
      <c r="AW937" s="24" t="n">
        <v>0.06895872951222977</v>
      </c>
      <c r="AX937" s="24" t="n">
        <v>0.1082821584988383</v>
      </c>
    </row>
    <row r="938">
      <c r="B938" s="23" t="inlineStr">
        <is>
          <t>Reform UK</t>
        </is>
      </c>
      <c r="C938" s="24" t="n">
        <v>0.1216259210481332</v>
      </c>
      <c r="D938" s="24" t="n">
        <v>0.1486871892163963</v>
      </c>
      <c r="E938" s="24" t="n">
        <v>0.09551927334764022</v>
      </c>
      <c r="G938" s="24" t="n">
        <v>0.1179665310176574</v>
      </c>
      <c r="H938" s="24" t="n">
        <v>0.1121721527736583</v>
      </c>
      <c r="I938" s="24" t="n">
        <v>0.1560665226689277</v>
      </c>
      <c r="J938" s="24" t="n">
        <v>0.1285502592177785</v>
      </c>
      <c r="K938" s="24" t="n">
        <v>0.1285566016344113</v>
      </c>
      <c r="L938" s="24" t="n">
        <v>0.09356689785310356</v>
      </c>
      <c r="N938" s="24" t="n">
        <v>0.1270093142277255</v>
      </c>
      <c r="O938" s="24" t="n">
        <v>0.04465082946542772</v>
      </c>
      <c r="P938" s="24" t="n">
        <v>0.1416988997960378</v>
      </c>
      <c r="Q938" s="24" t="n">
        <v>0.1173912432510688</v>
      </c>
      <c r="R938" s="24" t="n">
        <v>0.1750620450119021</v>
      </c>
      <c r="S938" s="24" t="n">
        <v>0.1446001180498493</v>
      </c>
      <c r="T938" s="24" t="n">
        <v>0.1295432676811228</v>
      </c>
      <c r="U938" s="24" t="n">
        <v>0.1007333329573103</v>
      </c>
      <c r="V938" s="24" t="n">
        <v>0.1072352679088606</v>
      </c>
      <c r="W938" s="24" t="n">
        <v>0.1116898296816834</v>
      </c>
      <c r="Y938" s="24" t="n">
        <v>0.08571821914840493</v>
      </c>
      <c r="Z938" s="24" t="n">
        <v>0.09419626096364589</v>
      </c>
      <c r="AA938" s="24" t="n">
        <v>0.1828520515844542</v>
      </c>
      <c r="AB938" s="24" t="n">
        <v>0.1349992313955751</v>
      </c>
      <c r="AD938" s="24" t="n">
        <v>0.101846398200956</v>
      </c>
      <c r="AE938" s="24" t="n">
        <v>0.05937758387216302</v>
      </c>
      <c r="AF938" s="24" t="n">
        <v>0.02828648529535375</v>
      </c>
      <c r="AG938" s="24" t="n">
        <v>0.04943544259055575</v>
      </c>
      <c r="AH938" s="24" t="n">
        <v>0.4023636469050584</v>
      </c>
      <c r="AI938" s="24" t="n">
        <v>0.07206099939540013</v>
      </c>
      <c r="AJ938" s="24" t="n">
        <v>0.1055115543573157</v>
      </c>
      <c r="AL938" s="24" t="n">
        <v>0.02452737515887788</v>
      </c>
      <c r="AM938" s="24" t="n">
        <v>0.02324990808690182</v>
      </c>
      <c r="AN938" s="24" t="n">
        <v>0.03416411413091864</v>
      </c>
      <c r="AO938" s="24" t="n">
        <v>0.02832738117260615</v>
      </c>
      <c r="AP938" s="24" t="n">
        <v>0.4260456866103474</v>
      </c>
      <c r="AQ938" s="24" t="n">
        <v>0.05267861308235176</v>
      </c>
      <c r="AR938" s="24" t="n">
        <v>0.01191140160966513</v>
      </c>
      <c r="AS938" s="24" t="n">
        <v>0.0594968361836025</v>
      </c>
      <c r="AU938" s="24" t="n">
        <v>0.05151033903532462</v>
      </c>
      <c r="AV938" s="24" t="n">
        <v>0.1396851517835454</v>
      </c>
      <c r="AW938" s="24" t="n">
        <v>0.1433519971687588</v>
      </c>
      <c r="AX938" s="24" t="n">
        <v>0.1351930490009396</v>
      </c>
    </row>
    <row r="939">
      <c r="B939" s="23" t="inlineStr">
        <is>
          <t>Another party</t>
        </is>
      </c>
      <c r="C939" s="24" t="n">
        <v>0.01160000367321999</v>
      </c>
      <c r="D939" s="24" t="n">
        <v>0.01255984677979795</v>
      </c>
      <c r="E939" s="24" t="n">
        <v>0.01069589545338047</v>
      </c>
      <c r="G939" s="24" t="n">
        <v>0.003353898297703</v>
      </c>
      <c r="H939" s="24" t="n">
        <v>0.01163846766562284</v>
      </c>
      <c r="I939" s="24" t="n">
        <v>0.01527505610635624</v>
      </c>
      <c r="J939" s="24" t="n">
        <v>0.02141251266224083</v>
      </c>
      <c r="K939" s="24" t="n">
        <v>0.006265344030317823</v>
      </c>
      <c r="L939" s="24" t="n">
        <v>0.009648149677256208</v>
      </c>
      <c r="N939" s="24" t="n">
        <v>0.01892829915597582</v>
      </c>
      <c r="O939" s="24" t="n">
        <v>0.02135513121682492</v>
      </c>
      <c r="P939" s="24" t="n">
        <v>0.01526165787407463</v>
      </c>
      <c r="Q939" s="24" t="n">
        <v>0.00481976980754144</v>
      </c>
      <c r="R939" s="24" t="n">
        <v>0.00792450784730077</v>
      </c>
      <c r="S939" s="24" t="n">
        <v>0.01369359829167626</v>
      </c>
      <c r="T939" s="24" t="n">
        <v>0.009989613084295697</v>
      </c>
      <c r="U939" s="24" t="n">
        <v>0.007973506235858999</v>
      </c>
      <c r="V939" s="24" t="n">
        <v>0.01618753636183926</v>
      </c>
      <c r="W939" s="24" t="n">
        <v>0.005429135254487385</v>
      </c>
      <c r="Y939" s="24" t="n">
        <v>0.005748729801966264</v>
      </c>
      <c r="Z939" s="24" t="n">
        <v>0.0167409766802128</v>
      </c>
      <c r="AA939" s="24" t="n">
        <v>0.01423906584344811</v>
      </c>
      <c r="AB939" s="24" t="n">
        <v>0.01026067476311473</v>
      </c>
      <c r="AD939" s="24" t="n">
        <v>0</v>
      </c>
      <c r="AE939" s="24" t="n">
        <v>0.004417249199057224</v>
      </c>
      <c r="AF939" s="24" t="n">
        <v>0.005484457075863538</v>
      </c>
      <c r="AG939" s="24" t="n">
        <v>0.02506712954073649</v>
      </c>
      <c r="AH939" s="24" t="n">
        <v>0.02839697015601447</v>
      </c>
      <c r="AI939" s="24" t="n">
        <v>0.02569193250050652</v>
      </c>
      <c r="AJ939" s="24" t="n">
        <v>0.01828920323328183</v>
      </c>
      <c r="AL939" s="24" t="n">
        <v>0</v>
      </c>
      <c r="AM939" s="24" t="n">
        <v>0</v>
      </c>
      <c r="AN939" s="24" t="n">
        <v>0.02000141908736689</v>
      </c>
      <c r="AO939" s="24" t="n">
        <v>0.01249470746773292</v>
      </c>
      <c r="AP939" s="24" t="n">
        <v>0.002380001008284724</v>
      </c>
      <c r="AQ939" s="24" t="n">
        <v>0.006361942763398974</v>
      </c>
      <c r="AR939" s="24" t="n">
        <v>0.01941751574673767</v>
      </c>
      <c r="AS939" s="24" t="n">
        <v>0.1254286694701883</v>
      </c>
      <c r="AU939" s="24" t="n">
        <v>0.007224811348634087</v>
      </c>
      <c r="AV939" s="24" t="n">
        <v>0.01822586424214764</v>
      </c>
      <c r="AW939" s="24" t="n">
        <v>0.008537962565105571</v>
      </c>
      <c r="AX939" s="24" t="n">
        <v>0.01266723122794995</v>
      </c>
    </row>
    <row r="940">
      <c r="B940" s="23" t="inlineStr">
        <is>
          <t>Don't know</t>
        </is>
      </c>
      <c r="C940" s="24" t="n">
        <v>0.3677986228418049</v>
      </c>
      <c r="D940" s="24" t="n">
        <v>0.2926488975202348</v>
      </c>
      <c r="E940" s="24" t="n">
        <v>0.4416148292815971</v>
      </c>
      <c r="G940" s="24" t="n">
        <v>0.2741513750961926</v>
      </c>
      <c r="H940" s="24" t="n">
        <v>0.2047517307344074</v>
      </c>
      <c r="I940" s="24" t="n">
        <v>0.3644334281821723</v>
      </c>
      <c r="J940" s="24" t="n">
        <v>0.406736524673316</v>
      </c>
      <c r="K940" s="24" t="n">
        <v>0.4732173394413361</v>
      </c>
      <c r="L940" s="24" t="n">
        <v>0.4623681515053302</v>
      </c>
      <c r="N940" s="24" t="n">
        <v>0.336930200021277</v>
      </c>
      <c r="O940" s="24" t="n">
        <v>0.4129660594433574</v>
      </c>
      <c r="P940" s="24" t="n">
        <v>0.3490233414677705</v>
      </c>
      <c r="Q940" s="24" t="n">
        <v>0.4138766977265258</v>
      </c>
      <c r="R940" s="24" t="n">
        <v>0.2989054774978693</v>
      </c>
      <c r="S940" s="24" t="n">
        <v>0.3430209404230903</v>
      </c>
      <c r="T940" s="24" t="n">
        <v>0.3982378095834987</v>
      </c>
      <c r="U940" s="24" t="n">
        <v>0.3129731202071584</v>
      </c>
      <c r="V940" s="24" t="n">
        <v>0.391230865407204</v>
      </c>
      <c r="W940" s="24" t="n">
        <v>0.4556824790132014</v>
      </c>
      <c r="Y940" s="24" t="n">
        <v>0.3050041384739454</v>
      </c>
      <c r="Z940" s="24" t="n">
        <v>0.3984896485835541</v>
      </c>
      <c r="AA940" s="24" t="n">
        <v>0.3656664766873818</v>
      </c>
      <c r="AB940" s="24" t="n">
        <v>0.40563566985505</v>
      </c>
      <c r="AD940" s="24" t="n">
        <v>0.3381207932709157</v>
      </c>
      <c r="AE940" s="24" t="n">
        <v>0.2654056261783551</v>
      </c>
      <c r="AF940" s="24" t="n">
        <v>0.3411085652706517</v>
      </c>
      <c r="AG940" s="24" t="n">
        <v>0.3195267213427866</v>
      </c>
      <c r="AH940" s="24" t="n">
        <v>0.2962975368327538</v>
      </c>
      <c r="AI940" s="24" t="n">
        <v>0.6350512991825775</v>
      </c>
      <c r="AJ940" s="24" t="n">
        <v>0.5943711133099588</v>
      </c>
      <c r="AL940" s="24" t="n">
        <v>0.3082005608324689</v>
      </c>
      <c r="AM940" s="24" t="n">
        <v>0.1776888956349649</v>
      </c>
      <c r="AN940" s="24" t="n">
        <v>0.3438578819705407</v>
      </c>
      <c r="AO940" s="24" t="n">
        <v>0.272773185397565</v>
      </c>
      <c r="AP940" s="24" t="n">
        <v>0.3157086881439166</v>
      </c>
      <c r="AQ940" s="24" t="n">
        <v>0.7805606178315543</v>
      </c>
      <c r="AR940" s="24" t="n">
        <v>0.80491740866712</v>
      </c>
      <c r="AS940" s="24" t="n">
        <v>0.4177017350304787</v>
      </c>
      <c r="AU940" s="24" t="n">
        <v>0.3632415829657799</v>
      </c>
      <c r="AV940" s="24" t="n">
        <v>0.4580514755817792</v>
      </c>
      <c r="AW940" s="24" t="n">
        <v>0.3266323616316409</v>
      </c>
      <c r="AX940" s="24" t="n">
        <v>0.311956934967476</v>
      </c>
    </row>
    <row r="942">
      <c r="B942" s="20" t="inlineStr">
        <is>
          <t>Currently, prisons in England and Wales are over capacity. There are around 17,000 more people in prisons than the normal capacity. This means that people in prisons are often sharing cells, and rehabilitation programmes are frequently disrupted. Given the above, which of the approaches below do you think would be best for the government to take?</t>
        </is>
      </c>
    </row>
    <row r="943">
      <c r="B943" s="21" t="inlineStr">
        <is>
          <t>BASE: Respondents who answered this question (49% of total)</t>
        </is>
      </c>
    </row>
    <row r="944">
      <c r="B944" s="16" t="inlineStr">
        <is>
          <t>Unweighted</t>
        </is>
      </c>
      <c r="C944" s="22" t="n">
        <v>997</v>
      </c>
      <c r="D944" s="22" t="n">
        <v>458</v>
      </c>
      <c r="E944" s="22" t="n">
        <v>536</v>
      </c>
      <c r="G944" s="22" t="n">
        <v>148</v>
      </c>
      <c r="H944" s="22" t="n">
        <v>170</v>
      </c>
      <c r="I944" s="22" t="n">
        <v>182</v>
      </c>
      <c r="J944" s="22" t="n">
        <v>149</v>
      </c>
      <c r="K944" s="22" t="n">
        <v>138</v>
      </c>
      <c r="L944" s="22" t="n">
        <v>210</v>
      </c>
      <c r="N944" s="22" t="n">
        <v>46</v>
      </c>
      <c r="O944" s="22" t="n">
        <v>55</v>
      </c>
      <c r="P944" s="22" t="n">
        <v>132</v>
      </c>
      <c r="Q944" s="22" t="n">
        <v>97</v>
      </c>
      <c r="R944" s="22" t="n">
        <v>78</v>
      </c>
      <c r="S944" s="22" t="n">
        <v>116</v>
      </c>
      <c r="T944" s="22" t="n">
        <v>111</v>
      </c>
      <c r="U944" s="22" t="n">
        <v>144</v>
      </c>
      <c r="V944" s="22" t="n">
        <v>135</v>
      </c>
      <c r="W944" s="22" t="n">
        <v>83</v>
      </c>
      <c r="Y944" s="22" t="n">
        <v>285</v>
      </c>
      <c r="Z944" s="22" t="n">
        <v>234</v>
      </c>
      <c r="AA944" s="22" t="n">
        <v>231</v>
      </c>
      <c r="AB944" s="22" t="n">
        <v>240</v>
      </c>
      <c r="AD944" s="22" t="n">
        <v>177</v>
      </c>
      <c r="AE944" s="22" t="n">
        <v>339</v>
      </c>
      <c r="AF944" s="22" t="n">
        <v>72</v>
      </c>
      <c r="AG944" s="22" t="n">
        <v>60</v>
      </c>
      <c r="AH944" s="22" t="n">
        <v>132</v>
      </c>
      <c r="AI944" s="22" t="n">
        <v>24</v>
      </c>
      <c r="AJ944" s="22" t="n">
        <v>193</v>
      </c>
      <c r="AL944" s="22" t="n">
        <v>145</v>
      </c>
      <c r="AM944" s="22" t="n">
        <v>233</v>
      </c>
      <c r="AN944" s="22" t="n">
        <v>99</v>
      </c>
      <c r="AO944" s="22" t="n">
        <v>112</v>
      </c>
      <c r="AP944" s="22" t="n">
        <v>221</v>
      </c>
      <c r="AQ944" s="22" t="n">
        <v>62</v>
      </c>
      <c r="AR944" s="22" t="n">
        <v>88</v>
      </c>
      <c r="AS944" s="22" t="n">
        <v>37</v>
      </c>
      <c r="AU944" s="22" t="n">
        <v>224</v>
      </c>
      <c r="AV944" s="22" t="n">
        <v>263</v>
      </c>
      <c r="AW944" s="22" t="n">
        <v>347</v>
      </c>
      <c r="AX944" s="22" t="n">
        <v>163</v>
      </c>
    </row>
    <row r="945">
      <c r="B945" s="18" t="inlineStr">
        <is>
          <t>Weighted</t>
        </is>
      </c>
      <c r="C945" s="22" t="n">
        <v>993</v>
      </c>
      <c r="D945" s="22" t="n">
        <v>481</v>
      </c>
      <c r="E945" s="22" t="n">
        <v>511</v>
      </c>
      <c r="G945" s="22" t="n">
        <v>143</v>
      </c>
      <c r="H945" s="22" t="n">
        <v>165</v>
      </c>
      <c r="I945" s="22" t="n">
        <v>187</v>
      </c>
      <c r="J945" s="22" t="n">
        <v>162</v>
      </c>
      <c r="K945" s="22" t="n">
        <v>135</v>
      </c>
      <c r="L945" s="22" t="n">
        <v>201</v>
      </c>
      <c r="N945" s="22" t="n">
        <v>49</v>
      </c>
      <c r="O945" s="22" t="n">
        <v>49</v>
      </c>
      <c r="P945" s="22" t="n">
        <v>126</v>
      </c>
      <c r="Q945" s="22" t="n">
        <v>93</v>
      </c>
      <c r="R945" s="22" t="n">
        <v>77</v>
      </c>
      <c r="S945" s="22" t="n">
        <v>107</v>
      </c>
      <c r="T945" s="22" t="n">
        <v>103</v>
      </c>
      <c r="U945" s="22" t="n">
        <v>150</v>
      </c>
      <c r="V945" s="22" t="n">
        <v>148</v>
      </c>
      <c r="W945" s="22" t="n">
        <v>91</v>
      </c>
      <c r="Y945" s="22" t="n">
        <v>269</v>
      </c>
      <c r="Z945" s="22" t="n">
        <v>250</v>
      </c>
      <c r="AA945" s="22" t="n">
        <v>221</v>
      </c>
      <c r="AB945" s="22" t="n">
        <v>252</v>
      </c>
      <c r="AD945" s="22" t="n">
        <v>174</v>
      </c>
      <c r="AE945" s="22" t="n">
        <v>337</v>
      </c>
      <c r="AF945" s="22" t="n">
        <v>74</v>
      </c>
      <c r="AG945" s="22" t="n">
        <v>59</v>
      </c>
      <c r="AH945" s="22" t="n">
        <v>133</v>
      </c>
      <c r="AI945" s="22" t="n">
        <v>25</v>
      </c>
      <c r="AJ945" s="22" t="n">
        <v>191</v>
      </c>
      <c r="AL945" s="22" t="n">
        <v>143</v>
      </c>
      <c r="AM945" s="22" t="n">
        <v>228</v>
      </c>
      <c r="AN945" s="22" t="n">
        <v>101</v>
      </c>
      <c r="AO945" s="22" t="n">
        <v>109</v>
      </c>
      <c r="AP945" s="22" t="n">
        <v>222</v>
      </c>
      <c r="AQ945" s="22" t="n">
        <v>61</v>
      </c>
      <c r="AR945" s="22" t="n">
        <v>89</v>
      </c>
      <c r="AS945" s="22" t="n">
        <v>39</v>
      </c>
      <c r="AU945" s="22" t="n">
        <v>222</v>
      </c>
      <c r="AV945" s="22" t="n">
        <v>261</v>
      </c>
      <c r="AW945" s="22" t="n">
        <v>346</v>
      </c>
      <c r="AX945" s="22" t="n">
        <v>164</v>
      </c>
    </row>
    <row r="946">
      <c r="B946" s="23" t="inlineStr">
        <is>
          <t>Building more prisons to increase capacity</t>
        </is>
      </c>
      <c r="C946" s="24" t="n">
        <v>0.5258008459597848</v>
      </c>
      <c r="D946" s="24" t="n">
        <v>0.5607332626768121</v>
      </c>
      <c r="E946" s="24" t="n">
        <v>0.491709697558821</v>
      </c>
      <c r="G946" s="24" t="n">
        <v>0.4153041130735835</v>
      </c>
      <c r="H946" s="24" t="n">
        <v>0.4315765686312219</v>
      </c>
      <c r="I946" s="24" t="n">
        <v>0.4916884961464201</v>
      </c>
      <c r="J946" s="24" t="n">
        <v>0.49881438063285</v>
      </c>
      <c r="K946" s="24" t="n">
        <v>0.6334510523340663</v>
      </c>
      <c r="L946" s="24" t="n">
        <v>0.6627893397900648</v>
      </c>
      <c r="N946" s="24" t="n">
        <v>0.6802458813876112</v>
      </c>
      <c r="O946" s="24" t="n">
        <v>0.5262910511221135</v>
      </c>
      <c r="P946" s="24" t="n">
        <v>0.4521548502666311</v>
      </c>
      <c r="Q946" s="24" t="n">
        <v>0.6213328582117829</v>
      </c>
      <c r="R946" s="24" t="n">
        <v>0.5207998309359329</v>
      </c>
      <c r="S946" s="24" t="n">
        <v>0.540723185380095</v>
      </c>
      <c r="T946" s="24" t="n">
        <v>0.5341028551042302</v>
      </c>
      <c r="U946" s="24" t="n">
        <v>0.4532409251233847</v>
      </c>
      <c r="V946" s="24" t="n">
        <v>0.5378050751817354</v>
      </c>
      <c r="W946" s="24" t="n">
        <v>0.5232696590815886</v>
      </c>
      <c r="Y946" s="24" t="n">
        <v>0.5101647352656709</v>
      </c>
      <c r="Z946" s="24" t="n">
        <v>0.5405136168827147</v>
      </c>
      <c r="AA946" s="24" t="n">
        <v>0.5375316293445269</v>
      </c>
      <c r="AB946" s="24" t="n">
        <v>0.5176100025476071</v>
      </c>
      <c r="AD946" s="24" t="n">
        <v>0.6698704295205903</v>
      </c>
      <c r="AE946" s="24" t="n">
        <v>0.5122445254782722</v>
      </c>
      <c r="AF946" s="24" t="n">
        <v>0.3674938560743866</v>
      </c>
      <c r="AG946" s="24" t="n">
        <v>0.3791712370491571</v>
      </c>
      <c r="AH946" s="24" t="n">
        <v>0.6415621162747072</v>
      </c>
      <c r="AI946" s="24" t="n">
        <v>0.4046456959423566</v>
      </c>
      <c r="AJ946" s="24" t="n">
        <v>0.4602916597823932</v>
      </c>
      <c r="AL946" s="24" t="n">
        <v>0.5885941426927167</v>
      </c>
      <c r="AM946" s="24" t="n">
        <v>0.4893968387073804</v>
      </c>
      <c r="AN946" s="24" t="n">
        <v>0.4369678721011949</v>
      </c>
      <c r="AO946" s="24" t="n">
        <v>0.4294685664162998</v>
      </c>
      <c r="AP946" s="24" t="n">
        <v>0.6433344865790044</v>
      </c>
      <c r="AQ946" s="24" t="n">
        <v>0.3606917270544574</v>
      </c>
      <c r="AR946" s="24" t="n">
        <v>0.5143095471865801</v>
      </c>
      <c r="AS946" s="24" t="n">
        <v>0.6240056977127086</v>
      </c>
      <c r="AU946" s="24" t="n">
        <v>0.3216747199123418</v>
      </c>
      <c r="AV946" s="24" t="n">
        <v>0.7509576410958675</v>
      </c>
      <c r="AW946" s="24" t="n">
        <v>0.5636141861473087</v>
      </c>
      <c r="AX946" s="24" t="n">
        <v>0.3638894626108891</v>
      </c>
    </row>
    <row r="947">
      <c r="B947" s="23" t="inlineStr">
        <is>
          <t>Reduce overcrowding through community sentences and tagging</t>
        </is>
      </c>
      <c r="C947" s="24" t="n">
        <v>0.391478200462027</v>
      </c>
      <c r="D947" s="24" t="n">
        <v>0.3818316041363284</v>
      </c>
      <c r="E947" s="24" t="n">
        <v>0.4015727745004267</v>
      </c>
      <c r="G947" s="24" t="n">
        <v>0.4666924456193976</v>
      </c>
      <c r="H947" s="24" t="n">
        <v>0.4878388167348088</v>
      </c>
      <c r="I947" s="24" t="n">
        <v>0.4366332030802622</v>
      </c>
      <c r="J947" s="24" t="n">
        <v>0.4062232178803926</v>
      </c>
      <c r="K947" s="24" t="n">
        <v>0.2679783531195618</v>
      </c>
      <c r="L947" s="24" t="n">
        <v>0.2880814916214351</v>
      </c>
      <c r="N947" s="24" t="n">
        <v>0.3197541186123888</v>
      </c>
      <c r="O947" s="24" t="n">
        <v>0.3825919924505811</v>
      </c>
      <c r="P947" s="24" t="n">
        <v>0.4384024467605291</v>
      </c>
      <c r="Q947" s="24" t="n">
        <v>0.2886640312545442</v>
      </c>
      <c r="R947" s="24" t="n">
        <v>0.3376564317042774</v>
      </c>
      <c r="S947" s="24" t="n">
        <v>0.3892593164839304</v>
      </c>
      <c r="T947" s="24" t="n">
        <v>0.3417789366181161</v>
      </c>
      <c r="U947" s="24" t="n">
        <v>0.4839847991195012</v>
      </c>
      <c r="V947" s="24" t="n">
        <v>0.4107922960560755</v>
      </c>
      <c r="W947" s="24" t="n">
        <v>0.3958662302325121</v>
      </c>
      <c r="Y947" s="24" t="n">
        <v>0.4386457415984339</v>
      </c>
      <c r="Z947" s="24" t="n">
        <v>0.4017849312277421</v>
      </c>
      <c r="AA947" s="24" t="n">
        <v>0.3638177117940168</v>
      </c>
      <c r="AB947" s="24" t="n">
        <v>0.3551597040705499</v>
      </c>
      <c r="AD947" s="24" t="n">
        <v>0.2866668259686673</v>
      </c>
      <c r="AE947" s="24" t="n">
        <v>0.4305727590459125</v>
      </c>
      <c r="AF947" s="24" t="n">
        <v>0.5916758019041376</v>
      </c>
      <c r="AG947" s="24" t="n">
        <v>0.5362633626678386</v>
      </c>
      <c r="AH947" s="24" t="n">
        <v>0.297208387658957</v>
      </c>
      <c r="AI947" s="24" t="n">
        <v>0.2642208704369247</v>
      </c>
      <c r="AJ947" s="24" t="n">
        <v>0.3773667236176542</v>
      </c>
      <c r="AL947" s="24" t="n">
        <v>0.3461358631283999</v>
      </c>
      <c r="AM947" s="24" t="n">
        <v>0.4641853681957094</v>
      </c>
      <c r="AN947" s="24" t="n">
        <v>0.507794225942137</v>
      </c>
      <c r="AO947" s="24" t="n">
        <v>0.4986998492536274</v>
      </c>
      <c r="AP947" s="24" t="n">
        <v>0.2877860509581533</v>
      </c>
      <c r="AQ947" s="24" t="n">
        <v>0.3497829564697519</v>
      </c>
      <c r="AR947" s="24" t="n">
        <v>0.3333821887909189</v>
      </c>
      <c r="AS947" s="24" t="n">
        <v>0.3188003346144331</v>
      </c>
      <c r="AU947" s="24" t="n">
        <v>0.6062948850289853</v>
      </c>
      <c r="AV947" s="24" t="n">
        <v>0.1941643849871499</v>
      </c>
      <c r="AW947" s="24" t="n">
        <v>0.3715105513683371</v>
      </c>
      <c r="AX947" s="24" t="n">
        <v>0.4569561125964621</v>
      </c>
    </row>
    <row r="948">
      <c r="B948" s="23" t="inlineStr">
        <is>
          <t>Don’t know</t>
        </is>
      </c>
      <c r="C948" s="24" t="n">
        <v>0.08272095357818811</v>
      </c>
      <c r="D948" s="24" t="n">
        <v>0.05743513318685944</v>
      </c>
      <c r="E948" s="24" t="n">
        <v>0.1067175279407523</v>
      </c>
      <c r="G948" s="24" t="n">
        <v>0.118003441307019</v>
      </c>
      <c r="H948" s="24" t="n">
        <v>0.08058461463396914</v>
      </c>
      <c r="I948" s="24" t="n">
        <v>0.07167830077331776</v>
      </c>
      <c r="J948" s="24" t="n">
        <v>0.09496240148675737</v>
      </c>
      <c r="K948" s="24" t="n">
        <v>0.09857059454637181</v>
      </c>
      <c r="L948" s="24" t="n">
        <v>0.04912916858850008</v>
      </c>
      <c r="N948" s="24" t="n">
        <v>0</v>
      </c>
      <c r="O948" s="24" t="n">
        <v>0.09111695642730555</v>
      </c>
      <c r="P948" s="24" t="n">
        <v>0.1094427029728397</v>
      </c>
      <c r="Q948" s="24" t="n">
        <v>0.09000311053367263</v>
      </c>
      <c r="R948" s="24" t="n">
        <v>0.1415437373597898</v>
      </c>
      <c r="S948" s="24" t="n">
        <v>0.07001749813597452</v>
      </c>
      <c r="T948" s="24" t="n">
        <v>0.1241182082776536</v>
      </c>
      <c r="U948" s="24" t="n">
        <v>0.06277427575711403</v>
      </c>
      <c r="V948" s="24" t="n">
        <v>0.05140262876218918</v>
      </c>
      <c r="W948" s="24" t="n">
        <v>0.08086411068589951</v>
      </c>
      <c r="Y948" s="24" t="n">
        <v>0.05118952313589532</v>
      </c>
      <c r="Z948" s="24" t="n">
        <v>0.05770145188954329</v>
      </c>
      <c r="AA948" s="24" t="n">
        <v>0.09865065886145621</v>
      </c>
      <c r="AB948" s="24" t="n">
        <v>0.1272302933818428</v>
      </c>
      <c r="AD948" s="24" t="n">
        <v>0.04346274451074254</v>
      </c>
      <c r="AE948" s="24" t="n">
        <v>0.05718271547581524</v>
      </c>
      <c r="AF948" s="24" t="n">
        <v>0.04083034202147592</v>
      </c>
      <c r="AG948" s="24" t="n">
        <v>0.08456540028300419</v>
      </c>
      <c r="AH948" s="24" t="n">
        <v>0.06122949606633578</v>
      </c>
      <c r="AI948" s="24" t="n">
        <v>0.3311334336207187</v>
      </c>
      <c r="AJ948" s="24" t="n">
        <v>0.1623416165999524</v>
      </c>
      <c r="AL948" s="24" t="n">
        <v>0.06526999417888342</v>
      </c>
      <c r="AM948" s="24" t="n">
        <v>0.04641779309691017</v>
      </c>
      <c r="AN948" s="24" t="n">
        <v>0.05523790195666829</v>
      </c>
      <c r="AO948" s="24" t="n">
        <v>0.07183158433007279</v>
      </c>
      <c r="AP948" s="24" t="n">
        <v>0.06887946246284235</v>
      </c>
      <c r="AQ948" s="24" t="n">
        <v>0.289525316475791</v>
      </c>
      <c r="AR948" s="24" t="n">
        <v>0.1523082640225012</v>
      </c>
      <c r="AS948" s="24" t="n">
        <v>0.05719396767285828</v>
      </c>
      <c r="AU948" s="24" t="n">
        <v>0.07203039505867294</v>
      </c>
      <c r="AV948" s="24" t="n">
        <v>0.05487797391698271</v>
      </c>
      <c r="AW948" s="24" t="n">
        <v>0.06487526248435416</v>
      </c>
      <c r="AX948" s="24" t="n">
        <v>0.1791544247926488</v>
      </c>
    </row>
    <row r="950">
      <c r="B950" s="20" t="inlineStr">
        <is>
          <t>Community sentences cost the government an average of £3,150 per person per year - compared to around £54,000 - the cost per prisoner per year. Those on community sentences can continue working, maintain family ties, and contribute to their communities. Given the above, which of the approaches below do you think would be best for the government to take?</t>
        </is>
      </c>
    </row>
    <row r="951">
      <c r="B951" s="21" t="inlineStr">
        <is>
          <t>BASE: Respondents who answered this question (50% of total)</t>
        </is>
      </c>
    </row>
    <row r="952">
      <c r="B952" s="16" t="inlineStr">
        <is>
          <t>Unweighted</t>
        </is>
      </c>
      <c r="C952" s="22" t="n">
        <v>1002</v>
      </c>
      <c r="D952" s="22" t="n">
        <v>478</v>
      </c>
      <c r="E952" s="22" t="n">
        <v>520</v>
      </c>
      <c r="G952" s="22" t="n">
        <v>134</v>
      </c>
      <c r="H952" s="22" t="n">
        <v>185</v>
      </c>
      <c r="I952" s="22" t="n">
        <v>151</v>
      </c>
      <c r="J952" s="22" t="n">
        <v>164</v>
      </c>
      <c r="K952" s="22" t="n">
        <v>145</v>
      </c>
      <c r="L952" s="22" t="n">
        <v>223</v>
      </c>
      <c r="N952" s="22" t="n">
        <v>57</v>
      </c>
      <c r="O952" s="22" t="n">
        <v>48</v>
      </c>
      <c r="P952" s="22" t="n">
        <v>127</v>
      </c>
      <c r="Q952" s="22" t="n">
        <v>95</v>
      </c>
      <c r="R952" s="22" t="n">
        <v>84</v>
      </c>
      <c r="S952" s="22" t="n">
        <v>104</v>
      </c>
      <c r="T952" s="22" t="n">
        <v>109</v>
      </c>
      <c r="U952" s="22" t="n">
        <v>158</v>
      </c>
      <c r="V952" s="22" t="n">
        <v>135</v>
      </c>
      <c r="W952" s="22" t="n">
        <v>85</v>
      </c>
      <c r="Y952" s="22" t="n">
        <v>283</v>
      </c>
      <c r="Z952" s="22" t="n">
        <v>247</v>
      </c>
      <c r="AA952" s="22" t="n">
        <v>228</v>
      </c>
      <c r="AB952" s="22" t="n">
        <v>234</v>
      </c>
      <c r="AD952" s="22" t="n">
        <v>178</v>
      </c>
      <c r="AE952" s="22" t="n">
        <v>301</v>
      </c>
      <c r="AF952" s="22" t="n">
        <v>83</v>
      </c>
      <c r="AG952" s="22" t="n">
        <v>58</v>
      </c>
      <c r="AH952" s="22" t="n">
        <v>142</v>
      </c>
      <c r="AI952" s="22" t="n">
        <v>18</v>
      </c>
      <c r="AJ952" s="22" t="n">
        <v>222</v>
      </c>
      <c r="AL952" s="22" t="n">
        <v>154</v>
      </c>
      <c r="AM952" s="22" t="n">
        <v>189</v>
      </c>
      <c r="AN952" s="22" t="n">
        <v>83</v>
      </c>
      <c r="AO952" s="22" t="n">
        <v>108</v>
      </c>
      <c r="AP952" s="22" t="n">
        <v>237</v>
      </c>
      <c r="AQ952" s="22" t="n">
        <v>97</v>
      </c>
      <c r="AR952" s="22" t="n">
        <v>86</v>
      </c>
      <c r="AS952" s="22" t="n">
        <v>48</v>
      </c>
      <c r="AU952" s="22" t="n">
        <v>199</v>
      </c>
      <c r="AV952" s="22" t="n">
        <v>280</v>
      </c>
      <c r="AW952" s="22" t="n">
        <v>354</v>
      </c>
      <c r="AX952" s="22" t="n">
        <v>169</v>
      </c>
    </row>
    <row r="953">
      <c r="B953" s="18" t="inlineStr">
        <is>
          <t>Weighted</t>
        </is>
      </c>
      <c r="C953" s="22" t="n">
        <v>1006</v>
      </c>
      <c r="D953" s="22" t="n">
        <v>506</v>
      </c>
      <c r="E953" s="22" t="n">
        <v>498</v>
      </c>
      <c r="G953" s="22" t="n">
        <v>133</v>
      </c>
      <c r="H953" s="22" t="n">
        <v>176</v>
      </c>
      <c r="I953" s="22" t="n">
        <v>153</v>
      </c>
      <c r="J953" s="22" t="n">
        <v>179</v>
      </c>
      <c r="K953" s="22" t="n">
        <v>146</v>
      </c>
      <c r="L953" s="22" t="n">
        <v>219</v>
      </c>
      <c r="N953" s="22" t="n">
        <v>64</v>
      </c>
      <c r="O953" s="22" t="n">
        <v>42</v>
      </c>
      <c r="P953" s="22" t="n">
        <v>124</v>
      </c>
      <c r="Q953" s="22" t="n">
        <v>89</v>
      </c>
      <c r="R953" s="22" t="n">
        <v>82</v>
      </c>
      <c r="S953" s="22" t="n">
        <v>97</v>
      </c>
      <c r="T953" s="22" t="n">
        <v>102</v>
      </c>
      <c r="U953" s="22" t="n">
        <v>167</v>
      </c>
      <c r="V953" s="22" t="n">
        <v>147</v>
      </c>
      <c r="W953" s="22" t="n">
        <v>91</v>
      </c>
      <c r="Y953" s="22" t="n">
        <v>271</v>
      </c>
      <c r="Z953" s="22" t="n">
        <v>269</v>
      </c>
      <c r="AA953" s="22" t="n">
        <v>219</v>
      </c>
      <c r="AB953" s="22" t="n">
        <v>248</v>
      </c>
      <c r="AD953" s="22" t="n">
        <v>176</v>
      </c>
      <c r="AE953" s="22" t="n">
        <v>301</v>
      </c>
      <c r="AF953" s="22" t="n">
        <v>85</v>
      </c>
      <c r="AG953" s="22" t="n">
        <v>55</v>
      </c>
      <c r="AH953" s="22" t="n">
        <v>147</v>
      </c>
      <c r="AI953" s="22" t="n">
        <v>18</v>
      </c>
      <c r="AJ953" s="22" t="n">
        <v>225</v>
      </c>
      <c r="AL953" s="22" t="n">
        <v>153</v>
      </c>
      <c r="AM953" s="22" t="n">
        <v>189</v>
      </c>
      <c r="AN953" s="22" t="n">
        <v>83</v>
      </c>
      <c r="AO953" s="22" t="n">
        <v>105</v>
      </c>
      <c r="AP953" s="22" t="n">
        <v>243</v>
      </c>
      <c r="AQ953" s="22" t="n">
        <v>96</v>
      </c>
      <c r="AR953" s="22" t="n">
        <v>86</v>
      </c>
      <c r="AS953" s="22" t="n">
        <v>51</v>
      </c>
      <c r="AU953" s="22" t="n">
        <v>200</v>
      </c>
      <c r="AV953" s="22" t="n">
        <v>285</v>
      </c>
      <c r="AW953" s="22" t="n">
        <v>350</v>
      </c>
      <c r="AX953" s="22" t="n">
        <v>171</v>
      </c>
    </row>
    <row r="954">
      <c r="B954" s="23" t="inlineStr">
        <is>
          <t>Building more prisons to increase capacity</t>
        </is>
      </c>
      <c r="C954" s="24" t="n">
        <v>0.3993345015070979</v>
      </c>
      <c r="D954" s="24" t="n">
        <v>0.4271420176070718</v>
      </c>
      <c r="E954" s="24" t="n">
        <v>0.3706338047144112</v>
      </c>
      <c r="G954" s="24" t="n">
        <v>0.3421480268670127</v>
      </c>
      <c r="H954" s="24" t="n">
        <v>0.3428417798030022</v>
      </c>
      <c r="I954" s="24" t="n">
        <v>0.4204832789905922</v>
      </c>
      <c r="J954" s="24" t="n">
        <v>0.4042212983096558</v>
      </c>
      <c r="K954" s="24" t="n">
        <v>0.473877867631502</v>
      </c>
      <c r="L954" s="24" t="n">
        <v>0.4109951223291001</v>
      </c>
      <c r="N954" s="24" t="n">
        <v>0.4418086261857382</v>
      </c>
      <c r="O954" s="24" t="n">
        <v>0.4352461376735828</v>
      </c>
      <c r="P954" s="24" t="n">
        <v>0.4398629201475074</v>
      </c>
      <c r="Q954" s="24" t="n">
        <v>0.4550350816390963</v>
      </c>
      <c r="R954" s="24" t="n">
        <v>0.3820700316568848</v>
      </c>
      <c r="S954" s="24" t="n">
        <v>0.3569465798811884</v>
      </c>
      <c r="T954" s="24" t="n">
        <v>0.3663242128303776</v>
      </c>
      <c r="U954" s="24" t="n">
        <v>0.3559534873635424</v>
      </c>
      <c r="V954" s="24" t="n">
        <v>0.4048289598740019</v>
      </c>
      <c r="W954" s="24" t="n">
        <v>0.4117529687153205</v>
      </c>
      <c r="Y954" s="24" t="n">
        <v>0.4146826151310027</v>
      </c>
      <c r="Z954" s="24" t="n">
        <v>0.3797867614030926</v>
      </c>
      <c r="AA954" s="24" t="n">
        <v>0.4011788551087077</v>
      </c>
      <c r="AB954" s="24" t="n">
        <v>0.4021380529987802</v>
      </c>
      <c r="AD954" s="24" t="n">
        <v>0.4755631252619633</v>
      </c>
      <c r="AE954" s="24" t="n">
        <v>0.3649425236237742</v>
      </c>
      <c r="AF954" s="24" t="n">
        <v>0.3298924209244418</v>
      </c>
      <c r="AG954" s="24" t="n">
        <v>0.2673332499918009</v>
      </c>
      <c r="AH954" s="24" t="n">
        <v>0.5965904244146816</v>
      </c>
      <c r="AI954" s="24" t="n">
        <v>0.227995731287602</v>
      </c>
      <c r="AJ954" s="24" t="n">
        <v>0.3291144494013704</v>
      </c>
      <c r="AL954" s="24" t="n">
        <v>0.4388016300644841</v>
      </c>
      <c r="AM954" s="24" t="n">
        <v>0.3558458555647397</v>
      </c>
      <c r="AN954" s="24" t="n">
        <v>0.2574325745967423</v>
      </c>
      <c r="AO954" s="24" t="n">
        <v>0.3591685893400306</v>
      </c>
      <c r="AP954" s="24" t="n">
        <v>0.533793307551523</v>
      </c>
      <c r="AQ954" s="24" t="n">
        <v>0.3199298997642817</v>
      </c>
      <c r="AR954" s="24" t="n">
        <v>0.2852178283697835</v>
      </c>
      <c r="AS954" s="24" t="n">
        <v>0.4564345366066648</v>
      </c>
      <c r="AU954" s="24" t="n">
        <v>0.2176044686274258</v>
      </c>
      <c r="AV954" s="24" t="n">
        <v>0.5548053338677603</v>
      </c>
      <c r="AW954" s="24" t="n">
        <v>0.3833135637249444</v>
      </c>
      <c r="AX954" s="24" t="n">
        <v>0.3847241125737301</v>
      </c>
    </row>
    <row r="955">
      <c r="B955" s="23" t="inlineStr">
        <is>
          <t>Reduce overcrowding through community sentences and tagging</t>
        </is>
      </c>
      <c r="C955" s="24" t="n">
        <v>0.4673125657515297</v>
      </c>
      <c r="D955" s="24" t="n">
        <v>0.4645670882432412</v>
      </c>
      <c r="E955" s="24" t="n">
        <v>0.4708806155406288</v>
      </c>
      <c r="G955" s="24" t="n">
        <v>0.5176344057213709</v>
      </c>
      <c r="H955" s="24" t="n">
        <v>0.5307564360734989</v>
      </c>
      <c r="I955" s="24" t="n">
        <v>0.4202227181280409</v>
      </c>
      <c r="J955" s="24" t="n">
        <v>0.4396824197116606</v>
      </c>
      <c r="K955" s="24" t="n">
        <v>0.412846498202519</v>
      </c>
      <c r="L955" s="24" t="n">
        <v>0.4775524426421658</v>
      </c>
      <c r="N955" s="24" t="n">
        <v>0.4693947361336039</v>
      </c>
      <c r="O955" s="24" t="n">
        <v>0.379209483449907</v>
      </c>
      <c r="P955" s="24" t="n">
        <v>0.4466180884014235</v>
      </c>
      <c r="Q955" s="24" t="n">
        <v>0.4296168735254672</v>
      </c>
      <c r="R955" s="24" t="n">
        <v>0.5017910508383748</v>
      </c>
      <c r="S955" s="24" t="n">
        <v>0.5206843341230504</v>
      </c>
      <c r="T955" s="24" t="n">
        <v>0.4979689311179171</v>
      </c>
      <c r="U955" s="24" t="n">
        <v>0.5130813143779506</v>
      </c>
      <c r="V955" s="24" t="n">
        <v>0.461529214235493</v>
      </c>
      <c r="W955" s="24" t="n">
        <v>0.3741141042299949</v>
      </c>
      <c r="Y955" s="24" t="n">
        <v>0.4857404298050989</v>
      </c>
      <c r="Z955" s="24" t="n">
        <v>0.4555021454378692</v>
      </c>
      <c r="AA955" s="24" t="n">
        <v>0.4918702454897246</v>
      </c>
      <c r="AB955" s="24" t="n">
        <v>0.438294826692759</v>
      </c>
      <c r="AD955" s="24" t="n">
        <v>0.4432451841601984</v>
      </c>
      <c r="AE955" s="24" t="n">
        <v>0.5057589971303874</v>
      </c>
      <c r="AF955" s="24" t="n">
        <v>0.6063342092975202</v>
      </c>
      <c r="AG955" s="24" t="n">
        <v>0.6289906660267895</v>
      </c>
      <c r="AH955" s="24" t="n">
        <v>0.3101484007065947</v>
      </c>
      <c r="AI955" s="24" t="n">
        <v>0.4143109081364534</v>
      </c>
      <c r="AJ955" s="24" t="n">
        <v>0.4495734616772839</v>
      </c>
      <c r="AL955" s="24" t="n">
        <v>0.4873800857827255</v>
      </c>
      <c r="AM955" s="24" t="n">
        <v>0.4984173809787582</v>
      </c>
      <c r="AN955" s="24" t="n">
        <v>0.6710213565658676</v>
      </c>
      <c r="AO955" s="24" t="n">
        <v>0.5612338481876219</v>
      </c>
      <c r="AP955" s="24" t="n">
        <v>0.3834819457913434</v>
      </c>
      <c r="AQ955" s="24" t="n">
        <v>0.3914245475354502</v>
      </c>
      <c r="AR955" s="24" t="n">
        <v>0.4308344698348889</v>
      </c>
      <c r="AS955" s="24" t="n">
        <v>0.3715046252065201</v>
      </c>
      <c r="AU955" s="24" t="n">
        <v>0.652043728713362</v>
      </c>
      <c r="AV955" s="24" t="n">
        <v>0.3120064815768886</v>
      </c>
      <c r="AW955" s="24" t="n">
        <v>0.4988056381116773</v>
      </c>
      <c r="AX955" s="24" t="n">
        <v>0.4464438917448323</v>
      </c>
    </row>
    <row r="956">
      <c r="B956" s="23" t="inlineStr">
        <is>
          <t>Don’t know</t>
        </is>
      </c>
      <c r="C956" s="24" t="n">
        <v>0.1333529327413725</v>
      </c>
      <c r="D956" s="24" t="n">
        <v>0.1082908941496868</v>
      </c>
      <c r="E956" s="24" t="n">
        <v>0.1584855797449601</v>
      </c>
      <c r="G956" s="24" t="n">
        <v>0.1402175674116166</v>
      </c>
      <c r="H956" s="24" t="n">
        <v>0.1264017841234991</v>
      </c>
      <c r="I956" s="24" t="n">
        <v>0.1592940028813671</v>
      </c>
      <c r="J956" s="24" t="n">
        <v>0.1560962819786836</v>
      </c>
      <c r="K956" s="24" t="n">
        <v>0.1132756341659791</v>
      </c>
      <c r="L956" s="24" t="n">
        <v>0.1114524350287341</v>
      </c>
      <c r="N956" s="24" t="n">
        <v>0.08879663768065776</v>
      </c>
      <c r="O956" s="24" t="n">
        <v>0.1855443788765103</v>
      </c>
      <c r="P956" s="24" t="n">
        <v>0.1135189914510691</v>
      </c>
      <c r="Q956" s="24" t="n">
        <v>0.1153480448354369</v>
      </c>
      <c r="R956" s="24" t="n">
        <v>0.1161389175047402</v>
      </c>
      <c r="S956" s="24" t="n">
        <v>0.1223690859957611</v>
      </c>
      <c r="T956" s="24" t="n">
        <v>0.1357068560517056</v>
      </c>
      <c r="U956" s="24" t="n">
        <v>0.1309651982585069</v>
      </c>
      <c r="V956" s="24" t="n">
        <v>0.1336418258905054</v>
      </c>
      <c r="W956" s="24" t="n">
        <v>0.2141329270546843</v>
      </c>
      <c r="Y956" s="24" t="n">
        <v>0.0995769550638984</v>
      </c>
      <c r="Z956" s="24" t="n">
        <v>0.1647110931590384</v>
      </c>
      <c r="AA956" s="24" t="n">
        <v>0.1069508994015677</v>
      </c>
      <c r="AB956" s="24" t="n">
        <v>0.1595671203084611</v>
      </c>
      <c r="AD956" s="24" t="n">
        <v>0.08119169057783841</v>
      </c>
      <c r="AE956" s="24" t="n">
        <v>0.1292984792458385</v>
      </c>
      <c r="AF956" s="24" t="n">
        <v>0.06377336977803801</v>
      </c>
      <c r="AG956" s="24" t="n">
        <v>0.1036760839814097</v>
      </c>
      <c r="AH956" s="24" t="n">
        <v>0.0932611748787238</v>
      </c>
      <c r="AI956" s="24" t="n">
        <v>0.3576933605759445</v>
      </c>
      <c r="AJ956" s="24" t="n">
        <v>0.2213120889213457</v>
      </c>
      <c r="AL956" s="24" t="n">
        <v>0.07381828415279042</v>
      </c>
      <c r="AM956" s="24" t="n">
        <v>0.1457367634565019</v>
      </c>
      <c r="AN956" s="24" t="n">
        <v>0.07154606883739013</v>
      </c>
      <c r="AO956" s="24" t="n">
        <v>0.07959756247234764</v>
      </c>
      <c r="AP956" s="24" t="n">
        <v>0.08272474665713354</v>
      </c>
      <c r="AQ956" s="24" t="n">
        <v>0.2886455527002681</v>
      </c>
      <c r="AR956" s="24" t="n">
        <v>0.2839477017953276</v>
      </c>
      <c r="AS956" s="24" t="n">
        <v>0.1720608381868151</v>
      </c>
      <c r="AU956" s="24" t="n">
        <v>0.1303518026592123</v>
      </c>
      <c r="AV956" s="24" t="n">
        <v>0.1331881845553511</v>
      </c>
      <c r="AW956" s="24" t="n">
        <v>0.1178807981633783</v>
      </c>
      <c r="AX956" s="24" t="n">
        <v>0.1688319956814375</v>
      </c>
    </row>
    <row r="958">
      <c r="B958" s="20" t="inlineStr">
        <is>
          <t>People who take part in education and skills programmes in prison are significantly less likely to reoffend after release. These programmes include vocational training, literacy support, and work experience with outside employers. Which of the following do you think would be the best approach to how rehabilitation is administered to those in/leaving prison?</t>
        </is>
      </c>
    </row>
    <row r="959">
      <c r="B959" s="21" t="inlineStr">
        <is>
          <t>BASE: Respondents who answered this question (49% of total)</t>
        </is>
      </c>
    </row>
    <row r="960">
      <c r="B960" s="16" t="inlineStr">
        <is>
          <t>Unweighted</t>
        </is>
      </c>
      <c r="C960" s="22" t="n">
        <v>996</v>
      </c>
      <c r="D960" s="22" t="n">
        <v>464</v>
      </c>
      <c r="E960" s="22" t="n">
        <v>528</v>
      </c>
      <c r="G960" s="22" t="n">
        <v>133</v>
      </c>
      <c r="H960" s="22" t="n">
        <v>172</v>
      </c>
      <c r="I960" s="22" t="n">
        <v>156</v>
      </c>
      <c r="J960" s="22" t="n">
        <v>167</v>
      </c>
      <c r="K960" s="22" t="n">
        <v>149</v>
      </c>
      <c r="L960" s="22" t="n">
        <v>219</v>
      </c>
      <c r="N960" s="22" t="n">
        <v>55</v>
      </c>
      <c r="O960" s="22" t="n">
        <v>54</v>
      </c>
      <c r="P960" s="22" t="n">
        <v>128</v>
      </c>
      <c r="Q960" s="22" t="n">
        <v>103</v>
      </c>
      <c r="R960" s="22" t="n">
        <v>79</v>
      </c>
      <c r="S960" s="22" t="n">
        <v>109</v>
      </c>
      <c r="T960" s="22" t="n">
        <v>104</v>
      </c>
      <c r="U960" s="22" t="n">
        <v>143</v>
      </c>
      <c r="V960" s="22" t="n">
        <v>137</v>
      </c>
      <c r="W960" s="22" t="n">
        <v>84</v>
      </c>
      <c r="Y960" s="22" t="n">
        <v>274</v>
      </c>
      <c r="Z960" s="22" t="n">
        <v>230</v>
      </c>
      <c r="AA960" s="22" t="n">
        <v>225</v>
      </c>
      <c r="AB960" s="22" t="n">
        <v>258</v>
      </c>
      <c r="AD960" s="22" t="n">
        <v>175</v>
      </c>
      <c r="AE960" s="22" t="n">
        <v>309</v>
      </c>
      <c r="AF960" s="22" t="n">
        <v>79</v>
      </c>
      <c r="AG960" s="22" t="n">
        <v>56</v>
      </c>
      <c r="AH960" s="22" t="n">
        <v>145</v>
      </c>
      <c r="AI960" s="22" t="n">
        <v>22</v>
      </c>
      <c r="AJ960" s="22" t="n">
        <v>210</v>
      </c>
      <c r="AL960" s="22" t="n">
        <v>160</v>
      </c>
      <c r="AM960" s="22" t="n">
        <v>189</v>
      </c>
      <c r="AN960" s="22" t="n">
        <v>89</v>
      </c>
      <c r="AO960" s="22" t="n">
        <v>102</v>
      </c>
      <c r="AP960" s="22" t="n">
        <v>237</v>
      </c>
      <c r="AQ960" s="22" t="n">
        <v>77</v>
      </c>
      <c r="AR960" s="22" t="n">
        <v>104</v>
      </c>
      <c r="AS960" s="22" t="n">
        <v>38</v>
      </c>
      <c r="AU960" s="22" t="n">
        <v>210</v>
      </c>
      <c r="AV960" s="22" t="n">
        <v>272</v>
      </c>
      <c r="AW960" s="22" t="n">
        <v>347</v>
      </c>
      <c r="AX960" s="22" t="n">
        <v>167</v>
      </c>
    </row>
    <row r="961">
      <c r="B961" s="18" t="inlineStr">
        <is>
          <t>Weighted</t>
        </is>
      </c>
      <c r="C961" s="22" t="n">
        <v>998</v>
      </c>
      <c r="D961" s="22" t="n">
        <v>493</v>
      </c>
      <c r="E961" s="22" t="n">
        <v>503</v>
      </c>
      <c r="G961" s="22" t="n">
        <v>132</v>
      </c>
      <c r="H961" s="22" t="n">
        <v>165</v>
      </c>
      <c r="I961" s="22" t="n">
        <v>159</v>
      </c>
      <c r="J961" s="22" t="n">
        <v>181</v>
      </c>
      <c r="K961" s="22" t="n">
        <v>147</v>
      </c>
      <c r="L961" s="22" t="n">
        <v>214</v>
      </c>
      <c r="N961" s="22" t="n">
        <v>62</v>
      </c>
      <c r="O961" s="22" t="n">
        <v>46</v>
      </c>
      <c r="P961" s="22" t="n">
        <v>124</v>
      </c>
      <c r="Q961" s="22" t="n">
        <v>98</v>
      </c>
      <c r="R961" s="22" t="n">
        <v>77</v>
      </c>
      <c r="S961" s="22" t="n">
        <v>102</v>
      </c>
      <c r="T961" s="22" t="n">
        <v>98</v>
      </c>
      <c r="U961" s="22" t="n">
        <v>151</v>
      </c>
      <c r="V961" s="22" t="n">
        <v>149</v>
      </c>
      <c r="W961" s="22" t="n">
        <v>91</v>
      </c>
      <c r="Y961" s="22" t="n">
        <v>260</v>
      </c>
      <c r="Z961" s="22" t="n">
        <v>248</v>
      </c>
      <c r="AA961" s="22" t="n">
        <v>217</v>
      </c>
      <c r="AB961" s="22" t="n">
        <v>273</v>
      </c>
      <c r="AD961" s="22" t="n">
        <v>172</v>
      </c>
      <c r="AE961" s="22" t="n">
        <v>309</v>
      </c>
      <c r="AF961" s="22" t="n">
        <v>81</v>
      </c>
      <c r="AG961" s="22" t="n">
        <v>54</v>
      </c>
      <c r="AH961" s="22" t="n">
        <v>147</v>
      </c>
      <c r="AI961" s="22" t="n">
        <v>21</v>
      </c>
      <c r="AJ961" s="22" t="n">
        <v>214</v>
      </c>
      <c r="AL961" s="22" t="n">
        <v>158</v>
      </c>
      <c r="AM961" s="22" t="n">
        <v>189</v>
      </c>
      <c r="AN961" s="22" t="n">
        <v>89</v>
      </c>
      <c r="AO961" s="22" t="n">
        <v>98</v>
      </c>
      <c r="AP961" s="22" t="n">
        <v>241</v>
      </c>
      <c r="AQ961" s="22" t="n">
        <v>77</v>
      </c>
      <c r="AR961" s="22" t="n">
        <v>105</v>
      </c>
      <c r="AS961" s="22" t="n">
        <v>41</v>
      </c>
      <c r="AU961" s="22" t="n">
        <v>209</v>
      </c>
      <c r="AV961" s="22" t="n">
        <v>277</v>
      </c>
      <c r="AW961" s="22" t="n">
        <v>343</v>
      </c>
      <c r="AX961" s="22" t="n">
        <v>169</v>
      </c>
    </row>
    <row r="962">
      <c r="B962" s="23" t="inlineStr">
        <is>
          <t>Prioritise programmes such as education and skills before release</t>
        </is>
      </c>
      <c r="C962" s="24" t="n">
        <v>0.4661120930973908</v>
      </c>
      <c r="D962" s="24" t="n">
        <v>0.4733200437775233</v>
      </c>
      <c r="E962" s="24" t="n">
        <v>0.4597866062389336</v>
      </c>
      <c r="G962" s="24" t="n">
        <v>0.3599327968566577</v>
      </c>
      <c r="H962" s="24" t="n">
        <v>0.4625322104683854</v>
      </c>
      <c r="I962" s="24" t="n">
        <v>0.4596093414106117</v>
      </c>
      <c r="J962" s="24" t="n">
        <v>0.4917668332878589</v>
      </c>
      <c r="K962" s="24" t="n">
        <v>0.5071965381972674</v>
      </c>
      <c r="L962" s="24" t="n">
        <v>0.4889587496861618</v>
      </c>
      <c r="N962" s="24" t="n">
        <v>0.5060810745332441</v>
      </c>
      <c r="O962" s="24" t="n">
        <v>0.5766673735856246</v>
      </c>
      <c r="P962" s="24" t="n">
        <v>0.5315089688990482</v>
      </c>
      <c r="Q962" s="24" t="n">
        <v>0.4641567675844424</v>
      </c>
      <c r="R962" s="24" t="n">
        <v>0.353521207323766</v>
      </c>
      <c r="S962" s="24" t="n">
        <v>0.460242234573575</v>
      </c>
      <c r="T962" s="24" t="n">
        <v>0.4851057420014022</v>
      </c>
      <c r="U962" s="24" t="n">
        <v>0.4130052490053798</v>
      </c>
      <c r="V962" s="24" t="n">
        <v>0.3955344962519413</v>
      </c>
      <c r="W962" s="24" t="n">
        <v>0.5814877698225065</v>
      </c>
      <c r="Y962" s="24" t="n">
        <v>0.4815983721972805</v>
      </c>
      <c r="Z962" s="24" t="n">
        <v>0.4897827343662937</v>
      </c>
      <c r="AA962" s="24" t="n">
        <v>0.475358095158897</v>
      </c>
      <c r="AB962" s="24" t="n">
        <v>0.4224299442596164</v>
      </c>
      <c r="AD962" s="24" t="n">
        <v>0.4634378984097894</v>
      </c>
      <c r="AE962" s="24" t="n">
        <v>0.5598564116428387</v>
      </c>
      <c r="AF962" s="24" t="n">
        <v>0.4569850392107936</v>
      </c>
      <c r="AG962" s="24" t="n">
        <v>0.3291473612108621</v>
      </c>
      <c r="AH962" s="24" t="n">
        <v>0.4291834627577579</v>
      </c>
      <c r="AI962" s="24" t="n">
        <v>0.3072822005261671</v>
      </c>
      <c r="AJ962" s="24" t="n">
        <v>0.4121038155683864</v>
      </c>
      <c r="AL962" s="24" t="n">
        <v>0.4555706858919765</v>
      </c>
      <c r="AM962" s="24" t="n">
        <v>0.5749426213790426</v>
      </c>
      <c r="AN962" s="24" t="n">
        <v>0.4925151270318411</v>
      </c>
      <c r="AO962" s="24" t="n">
        <v>0.4078693159444561</v>
      </c>
      <c r="AP962" s="24" t="n">
        <v>0.4542353994371504</v>
      </c>
      <c r="AQ962" s="24" t="n">
        <v>0.3468612737076924</v>
      </c>
      <c r="AR962" s="24" t="n">
        <v>0.4621232628169244</v>
      </c>
      <c r="AS962" s="24" t="n">
        <v>0.3919218475340202</v>
      </c>
      <c r="AU962" s="24" t="n">
        <v>0.4342677498789422</v>
      </c>
      <c r="AV962" s="24" t="n">
        <v>0.5095140988323553</v>
      </c>
      <c r="AW962" s="24" t="n">
        <v>0.5029177253567022</v>
      </c>
      <c r="AX962" s="24" t="n">
        <v>0.359787768306839</v>
      </c>
    </row>
    <row r="963">
      <c r="B963" s="23" t="inlineStr">
        <is>
          <t>Improve the existing support given to those leaving prison upon release such as housing and help with employers</t>
        </is>
      </c>
      <c r="C963" s="24" t="n">
        <v>0.4371223577566627</v>
      </c>
      <c r="D963" s="24" t="n">
        <v>0.4470765200297396</v>
      </c>
      <c r="E963" s="24" t="n">
        <v>0.4262741418843501</v>
      </c>
      <c r="G963" s="24" t="n">
        <v>0.5363344598763313</v>
      </c>
      <c r="H963" s="24" t="n">
        <v>0.4456451665762357</v>
      </c>
      <c r="I963" s="24" t="n">
        <v>0.4408875978208815</v>
      </c>
      <c r="J963" s="24" t="n">
        <v>0.4410259949868583</v>
      </c>
      <c r="K963" s="24" t="n">
        <v>0.3633795868247885</v>
      </c>
      <c r="L963" s="24" t="n">
        <v>0.4142742391121298</v>
      </c>
      <c r="N963" s="24" t="n">
        <v>0.3556188662126452</v>
      </c>
      <c r="O963" s="24" t="n">
        <v>0.3559464001528717</v>
      </c>
      <c r="P963" s="24" t="n">
        <v>0.3975798945742289</v>
      </c>
      <c r="Q963" s="24" t="n">
        <v>0.4361059855765678</v>
      </c>
      <c r="R963" s="24" t="n">
        <v>0.5291983318013566</v>
      </c>
      <c r="S963" s="24" t="n">
        <v>0.4846740983730779</v>
      </c>
      <c r="T963" s="24" t="n">
        <v>0.3743093669469396</v>
      </c>
      <c r="U963" s="24" t="n">
        <v>0.5076773237273644</v>
      </c>
      <c r="V963" s="24" t="n">
        <v>0.4827251984776616</v>
      </c>
      <c r="W963" s="24" t="n">
        <v>0.3327056732764778</v>
      </c>
      <c r="Y963" s="24" t="n">
        <v>0.4703449593366129</v>
      </c>
      <c r="Z963" s="24" t="n">
        <v>0.3875822112781637</v>
      </c>
      <c r="AA963" s="24" t="n">
        <v>0.4373084785606427</v>
      </c>
      <c r="AB963" s="24" t="n">
        <v>0.4503890943045534</v>
      </c>
      <c r="AD963" s="24" t="n">
        <v>0.4514963442921527</v>
      </c>
      <c r="AE963" s="24" t="n">
        <v>0.3801722524886446</v>
      </c>
      <c r="AF963" s="24" t="n">
        <v>0.4914954199307809</v>
      </c>
      <c r="AG963" s="24" t="n">
        <v>0.523972681379085</v>
      </c>
      <c r="AH963" s="24" t="n">
        <v>0.468832769464161</v>
      </c>
      <c r="AI963" s="24" t="n">
        <v>0.4268963536274249</v>
      </c>
      <c r="AJ963" s="24" t="n">
        <v>0.444677385043049</v>
      </c>
      <c r="AL963" s="24" t="n">
        <v>0.4843387029793966</v>
      </c>
      <c r="AM963" s="24" t="n">
        <v>0.3583247127754635</v>
      </c>
      <c r="AN963" s="24" t="n">
        <v>0.4852417484962037</v>
      </c>
      <c r="AO963" s="24" t="n">
        <v>0.5077684016660519</v>
      </c>
      <c r="AP963" s="24" t="n">
        <v>0.472975755638855</v>
      </c>
      <c r="AQ963" s="24" t="n">
        <v>0.4248005348216876</v>
      </c>
      <c r="AR963" s="24" t="n">
        <v>0.3155786329350795</v>
      </c>
      <c r="AS963" s="24" t="n">
        <v>0.4668135465197067</v>
      </c>
      <c r="AU963" s="24" t="n">
        <v>0.49902352679249</v>
      </c>
      <c r="AV963" s="24" t="n">
        <v>0.370498735413919</v>
      </c>
      <c r="AW963" s="24" t="n">
        <v>0.4434177582213717</v>
      </c>
      <c r="AX963" s="24" t="n">
        <v>0.4569856672043959</v>
      </c>
    </row>
    <row r="964">
      <c r="B964" s="23" t="inlineStr">
        <is>
          <t>Don’t know</t>
        </is>
      </c>
      <c r="C964" s="24" t="n">
        <v>0.09676554914594655</v>
      </c>
      <c r="D964" s="24" t="n">
        <v>0.07960343619273703</v>
      </c>
      <c r="E964" s="24" t="n">
        <v>0.1139392518767162</v>
      </c>
      <c r="G964" s="24" t="n">
        <v>0.1037327432670111</v>
      </c>
      <c r="H964" s="24" t="n">
        <v>0.09182262295537892</v>
      </c>
      <c r="I964" s="24" t="n">
        <v>0.09950306076850685</v>
      </c>
      <c r="J964" s="24" t="n">
        <v>0.06720717172528261</v>
      </c>
      <c r="K964" s="24" t="n">
        <v>0.129423874977944</v>
      </c>
      <c r="L964" s="24" t="n">
        <v>0.0967670112017083</v>
      </c>
      <c r="N964" s="24" t="n">
        <v>0.1383000592541105</v>
      </c>
      <c r="O964" s="24" t="n">
        <v>0.0673862262615036</v>
      </c>
      <c r="P964" s="24" t="n">
        <v>0.07091113652672308</v>
      </c>
      <c r="Q964" s="24" t="n">
        <v>0.09973724683898944</v>
      </c>
      <c r="R964" s="24" t="n">
        <v>0.1172804608748775</v>
      </c>
      <c r="S964" s="24" t="n">
        <v>0.05508366705334685</v>
      </c>
      <c r="T964" s="24" t="n">
        <v>0.1405848910516583</v>
      </c>
      <c r="U964" s="24" t="n">
        <v>0.07931742726725562</v>
      </c>
      <c r="V964" s="24" t="n">
        <v>0.121740305270397</v>
      </c>
      <c r="W964" s="24" t="n">
        <v>0.08580655690101578</v>
      </c>
      <c r="Y964" s="24" t="n">
        <v>0.04805666846610661</v>
      </c>
      <c r="Z964" s="24" t="n">
        <v>0.1226350543555425</v>
      </c>
      <c r="AA964" s="24" t="n">
        <v>0.08733342628046034</v>
      </c>
      <c r="AB964" s="24" t="n">
        <v>0.1271809614358301</v>
      </c>
      <c r="AD964" s="24" t="n">
        <v>0.08506575729805775</v>
      </c>
      <c r="AE964" s="24" t="n">
        <v>0.05997133586851684</v>
      </c>
      <c r="AF964" s="24" t="n">
        <v>0.05151954085842588</v>
      </c>
      <c r="AG964" s="24" t="n">
        <v>0.1468799574100529</v>
      </c>
      <c r="AH964" s="24" t="n">
        <v>0.101983767778081</v>
      </c>
      <c r="AI964" s="24" t="n">
        <v>0.265821445846408</v>
      </c>
      <c r="AJ964" s="24" t="n">
        <v>0.1432187993885646</v>
      </c>
      <c r="AL964" s="24" t="n">
        <v>0.0600906111286271</v>
      </c>
      <c r="AM964" s="24" t="n">
        <v>0.06673266584549389</v>
      </c>
      <c r="AN964" s="24" t="n">
        <v>0.02224312447195533</v>
      </c>
      <c r="AO964" s="24" t="n">
        <v>0.08436228238949217</v>
      </c>
      <c r="AP964" s="24" t="n">
        <v>0.07278884492399441</v>
      </c>
      <c r="AQ964" s="24" t="n">
        <v>0.2283381914706202</v>
      </c>
      <c r="AR964" s="24" t="n">
        <v>0.2222981042479961</v>
      </c>
      <c r="AS964" s="24" t="n">
        <v>0.141264605946273</v>
      </c>
      <c r="AU964" s="24" t="n">
        <v>0.06670872332856789</v>
      </c>
      <c r="AV964" s="24" t="n">
        <v>0.1199871657537254</v>
      </c>
      <c r="AW964" s="24" t="n">
        <v>0.05366451642192608</v>
      </c>
      <c r="AX964" s="24" t="n">
        <v>0.1832265644887652</v>
      </c>
    </row>
    <row r="966">
      <c r="B966" s="20" t="inlineStr">
        <is>
          <t>Many people who leave prison face homelessness, unemployment and debt, making reoffending far more likely. Without stable housing or income, even those who engaged with rehabilitation inside prison may fall back into old patterns. Which of the following do you think would be the best approach to how rehabilitation is administered to those in/leaving prison?</t>
        </is>
      </c>
    </row>
    <row r="967">
      <c r="B967" s="21" t="inlineStr">
        <is>
          <t>BASE: Respondents who answered this question (50% of total)</t>
        </is>
      </c>
    </row>
    <row r="968">
      <c r="B968" s="16" t="inlineStr">
        <is>
          <t>Unweighted</t>
        </is>
      </c>
      <c r="C968" s="22" t="n">
        <v>1003</v>
      </c>
      <c r="D968" s="22" t="n">
        <v>472</v>
      </c>
      <c r="E968" s="22" t="n">
        <v>528</v>
      </c>
      <c r="G968" s="22" t="n">
        <v>149</v>
      </c>
      <c r="H968" s="22" t="n">
        <v>183</v>
      </c>
      <c r="I968" s="22" t="n">
        <v>177</v>
      </c>
      <c r="J968" s="22" t="n">
        <v>146</v>
      </c>
      <c r="K968" s="22" t="n">
        <v>134</v>
      </c>
      <c r="L968" s="22" t="n">
        <v>214</v>
      </c>
      <c r="N968" s="22" t="n">
        <v>48</v>
      </c>
      <c r="O968" s="22" t="n">
        <v>49</v>
      </c>
      <c r="P968" s="22" t="n">
        <v>131</v>
      </c>
      <c r="Q968" s="22" t="n">
        <v>89</v>
      </c>
      <c r="R968" s="22" t="n">
        <v>83</v>
      </c>
      <c r="S968" s="22" t="n">
        <v>111</v>
      </c>
      <c r="T968" s="22" t="n">
        <v>116</v>
      </c>
      <c r="U968" s="22" t="n">
        <v>159</v>
      </c>
      <c r="V968" s="22" t="n">
        <v>133</v>
      </c>
      <c r="W968" s="22" t="n">
        <v>84</v>
      </c>
      <c r="Y968" s="22" t="n">
        <v>294</v>
      </c>
      <c r="Z968" s="22" t="n">
        <v>251</v>
      </c>
      <c r="AA968" s="22" t="n">
        <v>234</v>
      </c>
      <c r="AB968" s="22" t="n">
        <v>216</v>
      </c>
      <c r="AD968" s="22" t="n">
        <v>180</v>
      </c>
      <c r="AE968" s="22" t="n">
        <v>331</v>
      </c>
      <c r="AF968" s="22" t="n">
        <v>76</v>
      </c>
      <c r="AG968" s="22" t="n">
        <v>62</v>
      </c>
      <c r="AH968" s="22" t="n">
        <v>129</v>
      </c>
      <c r="AI968" s="22" t="n">
        <v>20</v>
      </c>
      <c r="AJ968" s="22" t="n">
        <v>205</v>
      </c>
      <c r="AL968" s="22" t="n">
        <v>139</v>
      </c>
      <c r="AM968" s="22" t="n">
        <v>233</v>
      </c>
      <c r="AN968" s="22" t="n">
        <v>93</v>
      </c>
      <c r="AO968" s="22" t="n">
        <v>118</v>
      </c>
      <c r="AP968" s="22" t="n">
        <v>221</v>
      </c>
      <c r="AQ968" s="22" t="n">
        <v>82</v>
      </c>
      <c r="AR968" s="22" t="n">
        <v>70</v>
      </c>
      <c r="AS968" s="22" t="n">
        <v>47</v>
      </c>
      <c r="AU968" s="22" t="n">
        <v>213</v>
      </c>
      <c r="AV968" s="22" t="n">
        <v>271</v>
      </c>
      <c r="AW968" s="22" t="n">
        <v>354</v>
      </c>
      <c r="AX968" s="22" t="n">
        <v>165</v>
      </c>
    </row>
    <row r="969">
      <c r="B969" s="18" t="inlineStr">
        <is>
          <t>Weighted</t>
        </is>
      </c>
      <c r="C969" s="22" t="n">
        <v>1001</v>
      </c>
      <c r="D969" s="22" t="n">
        <v>494</v>
      </c>
      <c r="E969" s="22" t="n">
        <v>506</v>
      </c>
      <c r="G969" s="22" t="n">
        <v>145</v>
      </c>
      <c r="H969" s="22" t="n">
        <v>176</v>
      </c>
      <c r="I969" s="22" t="n">
        <v>181</v>
      </c>
      <c r="J969" s="22" t="n">
        <v>160</v>
      </c>
      <c r="K969" s="22" t="n">
        <v>134</v>
      </c>
      <c r="L969" s="22" t="n">
        <v>205</v>
      </c>
      <c r="N969" s="22" t="n">
        <v>52</v>
      </c>
      <c r="O969" s="22" t="n">
        <v>45</v>
      </c>
      <c r="P969" s="22" t="n">
        <v>126</v>
      </c>
      <c r="Q969" s="22" t="n">
        <v>84</v>
      </c>
      <c r="R969" s="22" t="n">
        <v>82</v>
      </c>
      <c r="S969" s="22" t="n">
        <v>103</v>
      </c>
      <c r="T969" s="22" t="n">
        <v>107</v>
      </c>
      <c r="U969" s="22" t="n">
        <v>166</v>
      </c>
      <c r="V969" s="22" t="n">
        <v>146</v>
      </c>
      <c r="W969" s="22" t="n">
        <v>90</v>
      </c>
      <c r="Y969" s="22" t="n">
        <v>280</v>
      </c>
      <c r="Z969" s="22" t="n">
        <v>271</v>
      </c>
      <c r="AA969" s="22" t="n">
        <v>223</v>
      </c>
      <c r="AB969" s="22" t="n">
        <v>227</v>
      </c>
      <c r="AD969" s="22" t="n">
        <v>177</v>
      </c>
      <c r="AE969" s="22" t="n">
        <v>330</v>
      </c>
      <c r="AF969" s="22" t="n">
        <v>78</v>
      </c>
      <c r="AG969" s="22" t="n">
        <v>60</v>
      </c>
      <c r="AH969" s="22" t="n">
        <v>133</v>
      </c>
      <c r="AI969" s="22" t="n">
        <v>21</v>
      </c>
      <c r="AJ969" s="22" t="n">
        <v>202</v>
      </c>
      <c r="AL969" s="22" t="n">
        <v>138</v>
      </c>
      <c r="AM969" s="22" t="n">
        <v>228</v>
      </c>
      <c r="AN969" s="22" t="n">
        <v>95</v>
      </c>
      <c r="AO969" s="22" t="n">
        <v>117</v>
      </c>
      <c r="AP969" s="22" t="n">
        <v>224</v>
      </c>
      <c r="AQ969" s="22" t="n">
        <v>80</v>
      </c>
      <c r="AR969" s="22" t="n">
        <v>70</v>
      </c>
      <c r="AS969" s="22" t="n">
        <v>49</v>
      </c>
      <c r="AU969" s="22" t="n">
        <v>213</v>
      </c>
      <c r="AV969" s="22" t="n">
        <v>270</v>
      </c>
      <c r="AW969" s="22" t="n">
        <v>353</v>
      </c>
      <c r="AX969" s="22" t="n">
        <v>166</v>
      </c>
    </row>
    <row r="970">
      <c r="B970" s="23" t="inlineStr">
        <is>
          <t>Prioritise programmes such as education and skills before release</t>
        </is>
      </c>
      <c r="C970" s="24" t="n">
        <v>0.3789655569594045</v>
      </c>
      <c r="D970" s="24" t="n">
        <v>0.4005273873327851</v>
      </c>
      <c r="E970" s="24" t="n">
        <v>0.3589245546117153</v>
      </c>
      <c r="G970" s="24" t="n">
        <v>0.2823178981091817</v>
      </c>
      <c r="H970" s="24" t="n">
        <v>0.4543328985945375</v>
      </c>
      <c r="I970" s="24" t="n">
        <v>0.4653450601575604</v>
      </c>
      <c r="J970" s="24" t="n">
        <v>0.3532827349879373</v>
      </c>
      <c r="K970" s="24" t="n">
        <v>0.3417388047525233</v>
      </c>
      <c r="L970" s="24" t="n">
        <v>0.3508050626079472</v>
      </c>
      <c r="N970" s="24" t="n">
        <v>0.3364623885141296</v>
      </c>
      <c r="O970" s="24" t="n">
        <v>0.3048965870505599</v>
      </c>
      <c r="P970" s="24" t="n">
        <v>0.3468660139422936</v>
      </c>
      <c r="Q970" s="24" t="n">
        <v>0.3351926324292133</v>
      </c>
      <c r="R970" s="24" t="n">
        <v>0.3871904271029857</v>
      </c>
      <c r="S970" s="24" t="n">
        <v>0.4072229741764095</v>
      </c>
      <c r="T970" s="24" t="n">
        <v>0.362471510446521</v>
      </c>
      <c r="U970" s="24" t="n">
        <v>0.4161793416715394</v>
      </c>
      <c r="V970" s="24" t="n">
        <v>0.4193385298261324</v>
      </c>
      <c r="W970" s="24" t="n">
        <v>0.3719530353850413</v>
      </c>
      <c r="Y970" s="24" t="n">
        <v>0.4266323593519916</v>
      </c>
      <c r="Z970" s="24" t="n">
        <v>0.3476025601740402</v>
      </c>
      <c r="AA970" s="24" t="n">
        <v>0.3613820817772272</v>
      </c>
      <c r="AB970" s="24" t="n">
        <v>0.3748964466075619</v>
      </c>
      <c r="AD970" s="24" t="n">
        <v>0.4925065587854395</v>
      </c>
      <c r="AE970" s="24" t="n">
        <v>0.3412787787409307</v>
      </c>
      <c r="AF970" s="24" t="n">
        <v>0.4124133494488809</v>
      </c>
      <c r="AG970" s="24" t="n">
        <v>0.4717351095329498</v>
      </c>
      <c r="AH970" s="24" t="n">
        <v>0.4025088140274533</v>
      </c>
      <c r="AI970" s="24" t="n">
        <v>0.2384787672445366</v>
      </c>
      <c r="AJ970" s="24" t="n">
        <v>0.2989987746901094</v>
      </c>
      <c r="AL970" s="24" t="n">
        <v>0.480029304419177</v>
      </c>
      <c r="AM970" s="24" t="n">
        <v>0.3247113077749048</v>
      </c>
      <c r="AN970" s="24" t="n">
        <v>0.4034815333961551</v>
      </c>
      <c r="AO970" s="24" t="n">
        <v>0.3834509098730003</v>
      </c>
      <c r="AP970" s="24" t="n">
        <v>0.3890032765760796</v>
      </c>
      <c r="AQ970" s="24" t="n">
        <v>0.3827349544989516</v>
      </c>
      <c r="AR970" s="24" t="n">
        <v>0.238501052610181</v>
      </c>
      <c r="AS970" s="24" t="n">
        <v>0.4385530180006725</v>
      </c>
      <c r="AU970" s="24" t="n">
        <v>0.3300446564350142</v>
      </c>
      <c r="AV970" s="24" t="n">
        <v>0.3576731549248655</v>
      </c>
      <c r="AW970" s="24" t="n">
        <v>0.4187500471960814</v>
      </c>
      <c r="AX970" s="24" t="n">
        <v>0.3915536184845706</v>
      </c>
    </row>
    <row r="971">
      <c r="B971" s="23" t="inlineStr">
        <is>
          <t>Improve the existing support given to those leaving prison upon release such as housing and help with employers</t>
        </is>
      </c>
      <c r="C971" s="24" t="n">
        <v>0.540496080992111</v>
      </c>
      <c r="D971" s="24" t="n">
        <v>0.5244558035413824</v>
      </c>
      <c r="E971" s="24" t="n">
        <v>0.5558415071905749</v>
      </c>
      <c r="G971" s="24" t="n">
        <v>0.6290536357545781</v>
      </c>
      <c r="H971" s="24" t="n">
        <v>0.491111815140316</v>
      </c>
      <c r="I971" s="24" t="n">
        <v>0.4427769008513832</v>
      </c>
      <c r="J971" s="24" t="n">
        <v>0.5743398557093091</v>
      </c>
      <c r="K971" s="24" t="n">
        <v>0.5440278296121425</v>
      </c>
      <c r="L971" s="24" t="n">
        <v>0.5778334547072163</v>
      </c>
      <c r="N971" s="24" t="n">
        <v>0.623962851203602</v>
      </c>
      <c r="O971" s="24" t="n">
        <v>0.574613366648647</v>
      </c>
      <c r="P971" s="24" t="n">
        <v>0.5622516837639147</v>
      </c>
      <c r="Q971" s="24" t="n">
        <v>0.5830829813412287</v>
      </c>
      <c r="R971" s="24" t="n">
        <v>0.4974546798786593</v>
      </c>
      <c r="S971" s="24" t="n">
        <v>0.5209161900565931</v>
      </c>
      <c r="T971" s="24" t="n">
        <v>0.5411724957977022</v>
      </c>
      <c r="U971" s="24" t="n">
        <v>0.5261310601588477</v>
      </c>
      <c r="V971" s="24" t="n">
        <v>0.5206380243323309</v>
      </c>
      <c r="W971" s="24" t="n">
        <v>0.5244897717379746</v>
      </c>
      <c r="Y971" s="24" t="n">
        <v>0.5020093173752969</v>
      </c>
      <c r="Z971" s="24" t="n">
        <v>0.5583416807362387</v>
      </c>
      <c r="AA971" s="24" t="n">
        <v>0.5696513407039906</v>
      </c>
      <c r="AB971" s="24" t="n">
        <v>0.5380002670365097</v>
      </c>
      <c r="AD971" s="24" t="n">
        <v>0.446566271784495</v>
      </c>
      <c r="AE971" s="24" t="n">
        <v>0.6028988919422418</v>
      </c>
      <c r="AF971" s="24" t="n">
        <v>0.489077147087462</v>
      </c>
      <c r="AG971" s="24" t="n">
        <v>0.4459187181197453</v>
      </c>
      <c r="AH971" s="24" t="n">
        <v>0.5264186489807433</v>
      </c>
      <c r="AI971" s="24" t="n">
        <v>0.4716411819069927</v>
      </c>
      <c r="AJ971" s="24" t="n">
        <v>0.5857647929262214</v>
      </c>
      <c r="AL971" s="24" t="n">
        <v>0.4697411751970477</v>
      </c>
      <c r="AM971" s="24" t="n">
        <v>0.623017150818848</v>
      </c>
      <c r="AN971" s="24" t="n">
        <v>0.532696044187619</v>
      </c>
      <c r="AO971" s="24" t="n">
        <v>0.5570123191135871</v>
      </c>
      <c r="AP971" s="24" t="n">
        <v>0.5326105072997098</v>
      </c>
      <c r="AQ971" s="24" t="n">
        <v>0.447767263646524</v>
      </c>
      <c r="AR971" s="24" t="n">
        <v>0.5590084721810487</v>
      </c>
      <c r="AS971" s="24" t="n">
        <v>0.4922922462282783</v>
      </c>
      <c r="AU971" s="24" t="n">
        <v>0.6158372969734273</v>
      </c>
      <c r="AV971" s="24" t="n">
        <v>0.5217984284513274</v>
      </c>
      <c r="AW971" s="24" t="n">
        <v>0.5450753659154217</v>
      </c>
      <c r="AX971" s="24" t="n">
        <v>0.4643630869473165</v>
      </c>
    </row>
    <row r="972">
      <c r="B972" s="23" t="inlineStr">
        <is>
          <t>Don’t know</t>
        </is>
      </c>
      <c r="C972" s="24" t="n">
        <v>0.08053836204848451</v>
      </c>
      <c r="D972" s="24" t="n">
        <v>0.07501680912583245</v>
      </c>
      <c r="E972" s="24" t="n">
        <v>0.08523393819770984</v>
      </c>
      <c r="G972" s="24" t="n">
        <v>0.08862846613624002</v>
      </c>
      <c r="H972" s="24" t="n">
        <v>0.05455528626514663</v>
      </c>
      <c r="I972" s="24" t="n">
        <v>0.09187803899105657</v>
      </c>
      <c r="J972" s="24" t="n">
        <v>0.07237740930275348</v>
      </c>
      <c r="K972" s="24" t="n">
        <v>0.1142333656353342</v>
      </c>
      <c r="L972" s="24" t="n">
        <v>0.07136148268483643</v>
      </c>
      <c r="N972" s="24" t="n">
        <v>0.03957476028226839</v>
      </c>
      <c r="O972" s="24" t="n">
        <v>0.1204900463007929</v>
      </c>
      <c r="P972" s="24" t="n">
        <v>0.09088230229379185</v>
      </c>
      <c r="Q972" s="24" t="n">
        <v>0.08172438622955781</v>
      </c>
      <c r="R972" s="24" t="n">
        <v>0.1153548930183548</v>
      </c>
      <c r="S972" s="24" t="n">
        <v>0.07186083576699752</v>
      </c>
      <c r="T972" s="24" t="n">
        <v>0.09635599375577673</v>
      </c>
      <c r="U972" s="24" t="n">
        <v>0.05768959816961288</v>
      </c>
      <c r="V972" s="24" t="n">
        <v>0.06002344584153657</v>
      </c>
      <c r="W972" s="24" t="n">
        <v>0.103557192876984</v>
      </c>
      <c r="Y972" s="24" t="n">
        <v>0.07135832327271148</v>
      </c>
      <c r="Z972" s="24" t="n">
        <v>0.09405575908972119</v>
      </c>
      <c r="AA972" s="24" t="n">
        <v>0.06896657751878235</v>
      </c>
      <c r="AB972" s="24" t="n">
        <v>0.08710328635592823</v>
      </c>
      <c r="AD972" s="24" t="n">
        <v>0.06092716943006566</v>
      </c>
      <c r="AE972" s="24" t="n">
        <v>0.05582232931682753</v>
      </c>
      <c r="AF972" s="24" t="n">
        <v>0.09850950346365671</v>
      </c>
      <c r="AG972" s="24" t="n">
        <v>0.08234617234730503</v>
      </c>
      <c r="AH972" s="24" t="n">
        <v>0.07107253699180351</v>
      </c>
      <c r="AI972" s="24" t="n">
        <v>0.2898800508484705</v>
      </c>
      <c r="AJ972" s="24" t="n">
        <v>0.1152364323836692</v>
      </c>
      <c r="AL972" s="24" t="n">
        <v>0.05022952038377521</v>
      </c>
      <c r="AM972" s="24" t="n">
        <v>0.05227154140624721</v>
      </c>
      <c r="AN972" s="24" t="n">
        <v>0.06382242241622584</v>
      </c>
      <c r="AO972" s="24" t="n">
        <v>0.0595367710134126</v>
      </c>
      <c r="AP972" s="24" t="n">
        <v>0.07838621612421066</v>
      </c>
      <c r="AQ972" s="24" t="n">
        <v>0.1694977818545244</v>
      </c>
      <c r="AR972" s="24" t="n">
        <v>0.2024904752087704</v>
      </c>
      <c r="AS972" s="24" t="n">
        <v>0.0691547357710494</v>
      </c>
      <c r="AU972" s="24" t="n">
        <v>0.05411804659155867</v>
      </c>
      <c r="AV972" s="24" t="n">
        <v>0.1205284166238071</v>
      </c>
      <c r="AW972" s="24" t="n">
        <v>0.03617458688849687</v>
      </c>
      <c r="AX972" s="24" t="n">
        <v>0.1440832945681129</v>
      </c>
    </row>
    <row r="974">
      <c r="B974" s="20" t="inlineStr">
        <is>
          <t>High turnover among prison officers means rehabilitation programmes are often infrequent or cancelled due to a lack of staffing. When staff leave, the relationships and consistency that make rehabilitation effective are lost. Thinking about the approach to staffing in prisons, which of the following do you think would be best for the prisons in the UK?</t>
        </is>
      </c>
    </row>
    <row r="975">
      <c r="B975" s="21" t="inlineStr">
        <is>
          <t>BASE: Respondents who answered this question (51% of total)</t>
        </is>
      </c>
    </row>
    <row r="976">
      <c r="B976" s="16" t="inlineStr">
        <is>
          <t>Unweighted</t>
        </is>
      </c>
      <c r="C976" s="22" t="n">
        <v>1032</v>
      </c>
      <c r="D976" s="22" t="n">
        <v>491</v>
      </c>
      <c r="E976" s="22" t="n">
        <v>541</v>
      </c>
      <c r="G976" s="22" t="n">
        <v>144</v>
      </c>
      <c r="H976" s="22" t="n">
        <v>186</v>
      </c>
      <c r="I976" s="22" t="n">
        <v>174</v>
      </c>
      <c r="J976" s="22" t="n">
        <v>169</v>
      </c>
      <c r="K976" s="22" t="n">
        <v>138</v>
      </c>
      <c r="L976" s="22" t="n">
        <v>221</v>
      </c>
      <c r="N976" s="22" t="n">
        <v>59</v>
      </c>
      <c r="O976" s="22" t="n">
        <v>49</v>
      </c>
      <c r="P976" s="22" t="n">
        <v>133</v>
      </c>
      <c r="Q976" s="22" t="n">
        <v>95</v>
      </c>
      <c r="R976" s="22" t="n">
        <v>93</v>
      </c>
      <c r="S976" s="22" t="n">
        <v>108</v>
      </c>
      <c r="T976" s="22" t="n">
        <v>115</v>
      </c>
      <c r="U976" s="22" t="n">
        <v>163</v>
      </c>
      <c r="V976" s="22" t="n">
        <v>139</v>
      </c>
      <c r="W976" s="22" t="n">
        <v>78</v>
      </c>
      <c r="Y976" s="22" t="n">
        <v>305</v>
      </c>
      <c r="Z976" s="22" t="n">
        <v>240</v>
      </c>
      <c r="AA976" s="22" t="n">
        <v>230</v>
      </c>
      <c r="AB976" s="22" t="n">
        <v>245</v>
      </c>
      <c r="AD976" s="22" t="n">
        <v>181</v>
      </c>
      <c r="AE976" s="22" t="n">
        <v>318</v>
      </c>
      <c r="AF976" s="22" t="n">
        <v>84</v>
      </c>
      <c r="AG976" s="22" t="n">
        <v>55</v>
      </c>
      <c r="AH976" s="22" t="n">
        <v>152</v>
      </c>
      <c r="AI976" s="22" t="n">
        <v>25</v>
      </c>
      <c r="AJ976" s="22" t="n">
        <v>217</v>
      </c>
      <c r="AL976" s="22" t="n">
        <v>149</v>
      </c>
      <c r="AM976" s="22" t="n">
        <v>220</v>
      </c>
      <c r="AN976" s="22" t="n">
        <v>89</v>
      </c>
      <c r="AO976" s="22" t="n">
        <v>120</v>
      </c>
      <c r="AP976" s="22" t="n">
        <v>234</v>
      </c>
      <c r="AQ976" s="22" t="n">
        <v>87</v>
      </c>
      <c r="AR976" s="22" t="n">
        <v>87</v>
      </c>
      <c r="AS976" s="22" t="n">
        <v>46</v>
      </c>
      <c r="AU976" s="22" t="n">
        <v>244</v>
      </c>
      <c r="AV976" s="22" t="n">
        <v>272</v>
      </c>
      <c r="AW976" s="22" t="n">
        <v>351</v>
      </c>
      <c r="AX976" s="22" t="n">
        <v>165</v>
      </c>
    </row>
    <row r="977">
      <c r="B977" s="18" t="inlineStr">
        <is>
          <t>Weighted</t>
        </is>
      </c>
      <c r="C977" s="22" t="n">
        <v>1034</v>
      </c>
      <c r="D977" s="22" t="n">
        <v>516</v>
      </c>
      <c r="E977" s="22" t="n">
        <v>518</v>
      </c>
      <c r="G977" s="22" t="n">
        <v>140</v>
      </c>
      <c r="H977" s="22" t="n">
        <v>179</v>
      </c>
      <c r="I977" s="22" t="n">
        <v>178</v>
      </c>
      <c r="J977" s="22" t="n">
        <v>184</v>
      </c>
      <c r="K977" s="22" t="n">
        <v>138</v>
      </c>
      <c r="L977" s="22" t="n">
        <v>216</v>
      </c>
      <c r="N977" s="22" t="n">
        <v>65</v>
      </c>
      <c r="O977" s="22" t="n">
        <v>43</v>
      </c>
      <c r="P977" s="22" t="n">
        <v>128</v>
      </c>
      <c r="Q977" s="22" t="n">
        <v>90</v>
      </c>
      <c r="R977" s="22" t="n">
        <v>93</v>
      </c>
      <c r="S977" s="22" t="n">
        <v>100</v>
      </c>
      <c r="T977" s="22" t="n">
        <v>108</v>
      </c>
      <c r="U977" s="22" t="n">
        <v>172</v>
      </c>
      <c r="V977" s="22" t="n">
        <v>151</v>
      </c>
      <c r="W977" s="22" t="n">
        <v>84</v>
      </c>
      <c r="Y977" s="22" t="n">
        <v>293</v>
      </c>
      <c r="Z977" s="22" t="n">
        <v>260</v>
      </c>
      <c r="AA977" s="22" t="n">
        <v>221</v>
      </c>
      <c r="AB977" s="22" t="n">
        <v>261</v>
      </c>
      <c r="AD977" s="22" t="n">
        <v>181</v>
      </c>
      <c r="AE977" s="22" t="n">
        <v>318</v>
      </c>
      <c r="AF977" s="22" t="n">
        <v>88</v>
      </c>
      <c r="AG977" s="22" t="n">
        <v>53</v>
      </c>
      <c r="AH977" s="22" t="n">
        <v>154</v>
      </c>
      <c r="AI977" s="22" t="n">
        <v>25</v>
      </c>
      <c r="AJ977" s="22" t="n">
        <v>216</v>
      </c>
      <c r="AL977" s="22" t="n">
        <v>149</v>
      </c>
      <c r="AM977" s="22" t="n">
        <v>218</v>
      </c>
      <c r="AN977" s="22" t="n">
        <v>92</v>
      </c>
      <c r="AO977" s="22" t="n">
        <v>116</v>
      </c>
      <c r="AP977" s="22" t="n">
        <v>238</v>
      </c>
      <c r="AQ977" s="22" t="n">
        <v>84</v>
      </c>
      <c r="AR977" s="22" t="n">
        <v>88</v>
      </c>
      <c r="AS977" s="22" t="n">
        <v>50</v>
      </c>
      <c r="AU977" s="22" t="n">
        <v>244</v>
      </c>
      <c r="AV977" s="22" t="n">
        <v>278</v>
      </c>
      <c r="AW977" s="22" t="n">
        <v>349</v>
      </c>
      <c r="AX977" s="22" t="n">
        <v>164</v>
      </c>
    </row>
    <row r="978">
      <c r="B978" s="23" t="inlineStr">
        <is>
          <t>Reduce the level of staff turnover by improving working conditions/pay</t>
        </is>
      </c>
      <c r="C978" s="24" t="n">
        <v>0.4424497774452014</v>
      </c>
      <c r="D978" s="24" t="n">
        <v>0.4442240565452931</v>
      </c>
      <c r="E978" s="24" t="n">
        <v>0.4406840508427414</v>
      </c>
      <c r="G978" s="24" t="n">
        <v>0.4801454216446734</v>
      </c>
      <c r="H978" s="24" t="n">
        <v>0.4358374554259339</v>
      </c>
      <c r="I978" s="24" t="n">
        <v>0.4105842953839832</v>
      </c>
      <c r="J978" s="24" t="n">
        <v>0.4688631820452554</v>
      </c>
      <c r="K978" s="24" t="n">
        <v>0.3850343095316513</v>
      </c>
      <c r="L978" s="24" t="n">
        <v>0.4639553218757907</v>
      </c>
      <c r="N978" s="24" t="n">
        <v>0.4272734773981648</v>
      </c>
      <c r="O978" s="24" t="n">
        <v>0.4439908738700697</v>
      </c>
      <c r="P978" s="24" t="n">
        <v>0.3798160500605302</v>
      </c>
      <c r="Q978" s="24" t="n">
        <v>0.5073069341494676</v>
      </c>
      <c r="R978" s="24" t="n">
        <v>0.4169345486595653</v>
      </c>
      <c r="S978" s="24" t="n">
        <v>0.425080273702478</v>
      </c>
      <c r="T978" s="24" t="n">
        <v>0.4397512023759766</v>
      </c>
      <c r="U978" s="24" t="n">
        <v>0.4610825956761548</v>
      </c>
      <c r="V978" s="24" t="n">
        <v>0.4574724908592878</v>
      </c>
      <c r="W978" s="24" t="n">
        <v>0.4670912347337088</v>
      </c>
      <c r="Y978" s="24" t="n">
        <v>0.4997584981501123</v>
      </c>
      <c r="Z978" s="24" t="n">
        <v>0.4346378747586858</v>
      </c>
      <c r="AA978" s="24" t="n">
        <v>0.4502514817343565</v>
      </c>
      <c r="AB978" s="24" t="n">
        <v>0.3793465245235105</v>
      </c>
      <c r="AD978" s="24" t="n">
        <v>0.4165141916822098</v>
      </c>
      <c r="AE978" s="24" t="n">
        <v>0.4398360532983565</v>
      </c>
      <c r="AF978" s="24" t="n">
        <v>0.4282806184154077</v>
      </c>
      <c r="AG978" s="24" t="n">
        <v>0.4364941126425273</v>
      </c>
      <c r="AH978" s="24" t="n">
        <v>0.4466999479699917</v>
      </c>
      <c r="AI978" s="24" t="n">
        <v>0.2950569292637196</v>
      </c>
      <c r="AJ978" s="24" t="n">
        <v>0.4893696774192884</v>
      </c>
      <c r="AL978" s="24" t="n">
        <v>0.493166772822881</v>
      </c>
      <c r="AM978" s="24" t="n">
        <v>0.4313182736800444</v>
      </c>
      <c r="AN978" s="24" t="n">
        <v>0.3751825749968474</v>
      </c>
      <c r="AO978" s="24" t="n">
        <v>0.5036829928105053</v>
      </c>
      <c r="AP978" s="24" t="n">
        <v>0.3953083843853948</v>
      </c>
      <c r="AQ978" s="24" t="n">
        <v>0.4374551989011935</v>
      </c>
      <c r="AR978" s="24" t="n">
        <v>0.4665121456934903</v>
      </c>
      <c r="AS978" s="24" t="n">
        <v>0.511939238880024</v>
      </c>
      <c r="AU978" s="24" t="n">
        <v>0.5572292765142965</v>
      </c>
      <c r="AV978" s="24" t="n">
        <v>0.40224258383686</v>
      </c>
      <c r="AW978" s="24" t="n">
        <v>0.4167591264865451</v>
      </c>
      <c r="AX978" s="24" t="n">
        <v>0.3947613323594695</v>
      </c>
    </row>
    <row r="979">
      <c r="B979" s="23" t="inlineStr">
        <is>
          <t>Increase the number of staff working in prisons</t>
        </is>
      </c>
      <c r="C979" s="24" t="n">
        <v>0.4823972142301394</v>
      </c>
      <c r="D979" s="24" t="n">
        <v>0.4961080749547055</v>
      </c>
      <c r="E979" s="24" t="n">
        <v>0.4687524435045301</v>
      </c>
      <c r="G979" s="24" t="n">
        <v>0.3866706714660609</v>
      </c>
      <c r="H979" s="24" t="n">
        <v>0.5137552435662952</v>
      </c>
      <c r="I979" s="24" t="n">
        <v>0.5264883800223424</v>
      </c>
      <c r="J979" s="24" t="n">
        <v>0.4531707019474706</v>
      </c>
      <c r="K979" s="24" t="n">
        <v>0.5218944872217572</v>
      </c>
      <c r="L979" s="24" t="n">
        <v>0.4816494767074271</v>
      </c>
      <c r="N979" s="24" t="n">
        <v>0.5243590884625421</v>
      </c>
      <c r="O979" s="24" t="n">
        <v>0.4107515684298916</v>
      </c>
      <c r="P979" s="24" t="n">
        <v>0.5226368055945857</v>
      </c>
      <c r="Q979" s="24" t="n">
        <v>0.4515095575788886</v>
      </c>
      <c r="R979" s="24" t="n">
        <v>0.5152757091774224</v>
      </c>
      <c r="S979" s="24" t="n">
        <v>0.508119785783635</v>
      </c>
      <c r="T979" s="24" t="n">
        <v>0.4624272379165164</v>
      </c>
      <c r="U979" s="24" t="n">
        <v>0.4698874733808584</v>
      </c>
      <c r="V979" s="24" t="n">
        <v>0.4686121668920523</v>
      </c>
      <c r="W979" s="24" t="n">
        <v>0.4667649570045882</v>
      </c>
      <c r="Y979" s="24" t="n">
        <v>0.4660723945544601</v>
      </c>
      <c r="Z979" s="24" t="n">
        <v>0.4702805422715655</v>
      </c>
      <c r="AA979" s="24" t="n">
        <v>0.4840077301078068</v>
      </c>
      <c r="AB979" s="24" t="n">
        <v>0.5113882819886469</v>
      </c>
      <c r="AD979" s="24" t="n">
        <v>0.5325480949603356</v>
      </c>
      <c r="AE979" s="24" t="n">
        <v>0.5154925356332097</v>
      </c>
      <c r="AF979" s="24" t="n">
        <v>0.5353916372149865</v>
      </c>
      <c r="AG979" s="24" t="n">
        <v>0.4469720970273006</v>
      </c>
      <c r="AH979" s="24" t="n">
        <v>0.4534952111662006</v>
      </c>
      <c r="AI979" s="24" t="n">
        <v>0.4972776221419278</v>
      </c>
      <c r="AJ979" s="24" t="n">
        <v>0.3973962975291603</v>
      </c>
      <c r="AL979" s="24" t="n">
        <v>0.4527730998671642</v>
      </c>
      <c r="AM979" s="24" t="n">
        <v>0.5215384522727254</v>
      </c>
      <c r="AN979" s="24" t="n">
        <v>0.6019631018168177</v>
      </c>
      <c r="AO979" s="24" t="n">
        <v>0.4088494782483704</v>
      </c>
      <c r="AP979" s="24" t="n">
        <v>0.527397133455923</v>
      </c>
      <c r="AQ979" s="24" t="n">
        <v>0.3932497821959428</v>
      </c>
      <c r="AR979" s="24" t="n">
        <v>0.4015722310839273</v>
      </c>
      <c r="AS979" s="24" t="n">
        <v>0.4300699671388492</v>
      </c>
      <c r="AU979" s="24" t="n">
        <v>0.3754678671314895</v>
      </c>
      <c r="AV979" s="24" t="n">
        <v>0.5276597512514789</v>
      </c>
      <c r="AW979" s="24" t="n">
        <v>0.5417467332283671</v>
      </c>
      <c r="AX979" s="24" t="n">
        <v>0.438056772519241</v>
      </c>
    </row>
    <row r="980">
      <c r="B980" s="23" t="inlineStr">
        <is>
          <t>Don’t know</t>
        </is>
      </c>
      <c r="C980" s="24" t="n">
        <v>0.07515300832465906</v>
      </c>
      <c r="D980" s="24" t="n">
        <v>0.0596678685000015</v>
      </c>
      <c r="E980" s="24" t="n">
        <v>0.09056350565272853</v>
      </c>
      <c r="G980" s="24" t="n">
        <v>0.1331839068892655</v>
      </c>
      <c r="H980" s="24" t="n">
        <v>0.0504073010077708</v>
      </c>
      <c r="I980" s="24" t="n">
        <v>0.06292732459367406</v>
      </c>
      <c r="J980" s="24" t="n">
        <v>0.07796611600727393</v>
      </c>
      <c r="K980" s="24" t="n">
        <v>0.09307120324659131</v>
      </c>
      <c r="L980" s="24" t="n">
        <v>0.05439520141678209</v>
      </c>
      <c r="N980" s="24" t="n">
        <v>0.04836743413929288</v>
      </c>
      <c r="O980" s="24" t="n">
        <v>0.1452575577000387</v>
      </c>
      <c r="P980" s="24" t="n">
        <v>0.09754714434488394</v>
      </c>
      <c r="Q980" s="24" t="n">
        <v>0.04118350827164332</v>
      </c>
      <c r="R980" s="24" t="n">
        <v>0.06778974216301242</v>
      </c>
      <c r="S980" s="24" t="n">
        <v>0.06679994051388695</v>
      </c>
      <c r="T980" s="24" t="n">
        <v>0.09782155970750697</v>
      </c>
      <c r="U980" s="24" t="n">
        <v>0.06902993094298673</v>
      </c>
      <c r="V980" s="24" t="n">
        <v>0.07391534224865985</v>
      </c>
      <c r="W980" s="24" t="n">
        <v>0.06614380826170289</v>
      </c>
      <c r="Y980" s="24" t="n">
        <v>0.03416910729542743</v>
      </c>
      <c r="Z980" s="24" t="n">
        <v>0.0950815829697487</v>
      </c>
      <c r="AA980" s="24" t="n">
        <v>0.06574078815783665</v>
      </c>
      <c r="AB980" s="24" t="n">
        <v>0.1092651934878427</v>
      </c>
      <c r="AD980" s="24" t="n">
        <v>0.05093771335745467</v>
      </c>
      <c r="AE980" s="24" t="n">
        <v>0.04467141106843366</v>
      </c>
      <c r="AF980" s="24" t="n">
        <v>0.0363277443696057</v>
      </c>
      <c r="AG980" s="24" t="n">
        <v>0.116533790330172</v>
      </c>
      <c r="AH980" s="24" t="n">
        <v>0.09980484086380778</v>
      </c>
      <c r="AI980" s="24" t="n">
        <v>0.2076654485943525</v>
      </c>
      <c r="AJ980" s="24" t="n">
        <v>0.1132340250515513</v>
      </c>
      <c r="AL980" s="24" t="n">
        <v>0.05406012730995483</v>
      </c>
      <c r="AM980" s="24" t="n">
        <v>0.04714327404722995</v>
      </c>
      <c r="AN980" s="24" t="n">
        <v>0.02285432318633491</v>
      </c>
      <c r="AO980" s="24" t="n">
        <v>0.08746752894112421</v>
      </c>
      <c r="AP980" s="24" t="n">
        <v>0.07729448215868222</v>
      </c>
      <c r="AQ980" s="24" t="n">
        <v>0.1692950189028637</v>
      </c>
      <c r="AR980" s="24" t="n">
        <v>0.1319156232225825</v>
      </c>
      <c r="AS980" s="24" t="n">
        <v>0.05799079398112672</v>
      </c>
      <c r="AU980" s="24" t="n">
        <v>0.06730285635421397</v>
      </c>
      <c r="AV980" s="24" t="n">
        <v>0.07009766491166111</v>
      </c>
      <c r="AW980" s="24" t="n">
        <v>0.0414941402850879</v>
      </c>
      <c r="AX980" s="24" t="n">
        <v>0.1671818951212892</v>
      </c>
    </row>
    <row r="982">
      <c r="B982" s="20" t="inlineStr">
        <is>
          <t>Many prisons in the UK operate with fewer staff than required, putting both people in prison and staff at risk. Low staffing also means those in prison spend more time locked in cells and less time in educational or rehabilitative activities. Thinking about the approach to staffing in prisons, which of the following do you think would be best for the prisons in the UK?</t>
        </is>
      </c>
    </row>
    <row r="983">
      <c r="B983" s="21" t="inlineStr">
        <is>
          <t>BASE: Respondents who answered this question (48% of total)</t>
        </is>
      </c>
    </row>
    <row r="984">
      <c r="B984" s="16" t="inlineStr">
        <is>
          <t>Unweighted</t>
        </is>
      </c>
      <c r="C984" s="22" t="n">
        <v>967</v>
      </c>
      <c r="D984" s="22" t="n">
        <v>445</v>
      </c>
      <c r="E984" s="22" t="n">
        <v>515</v>
      </c>
      <c r="G984" s="22" t="n">
        <v>138</v>
      </c>
      <c r="H984" s="22" t="n">
        <v>169</v>
      </c>
      <c r="I984" s="22" t="n">
        <v>159</v>
      </c>
      <c r="J984" s="22" t="n">
        <v>144</v>
      </c>
      <c r="K984" s="22" t="n">
        <v>145</v>
      </c>
      <c r="L984" s="22" t="n">
        <v>212</v>
      </c>
      <c r="N984" s="22" t="n">
        <v>44</v>
      </c>
      <c r="O984" s="22" t="n">
        <v>54</v>
      </c>
      <c r="P984" s="22" t="n">
        <v>126</v>
      </c>
      <c r="Q984" s="22" t="n">
        <v>97</v>
      </c>
      <c r="R984" s="22" t="n">
        <v>69</v>
      </c>
      <c r="S984" s="22" t="n">
        <v>112</v>
      </c>
      <c r="T984" s="22" t="n">
        <v>105</v>
      </c>
      <c r="U984" s="22" t="n">
        <v>139</v>
      </c>
      <c r="V984" s="22" t="n">
        <v>131</v>
      </c>
      <c r="W984" s="22" t="n">
        <v>90</v>
      </c>
      <c r="Y984" s="22" t="n">
        <v>263</v>
      </c>
      <c r="Z984" s="22" t="n">
        <v>241</v>
      </c>
      <c r="AA984" s="22" t="n">
        <v>229</v>
      </c>
      <c r="AB984" s="22" t="n">
        <v>229</v>
      </c>
      <c r="AD984" s="22" t="n">
        <v>174</v>
      </c>
      <c r="AE984" s="22" t="n">
        <v>322</v>
      </c>
      <c r="AF984" s="22" t="n">
        <v>71</v>
      </c>
      <c r="AG984" s="22" t="n">
        <v>63</v>
      </c>
      <c r="AH984" s="22" t="n">
        <v>122</v>
      </c>
      <c r="AI984" s="22" t="n">
        <v>17</v>
      </c>
      <c r="AJ984" s="22" t="n">
        <v>198</v>
      </c>
      <c r="AL984" s="22" t="n">
        <v>150</v>
      </c>
      <c r="AM984" s="22" t="n">
        <v>202</v>
      </c>
      <c r="AN984" s="22" t="n">
        <v>93</v>
      </c>
      <c r="AO984" s="22" t="n">
        <v>100</v>
      </c>
      <c r="AP984" s="22" t="n">
        <v>224</v>
      </c>
      <c r="AQ984" s="22" t="n">
        <v>72</v>
      </c>
      <c r="AR984" s="22" t="n">
        <v>87</v>
      </c>
      <c r="AS984" s="22" t="n">
        <v>39</v>
      </c>
      <c r="AU984" s="22" t="n">
        <v>179</v>
      </c>
      <c r="AV984" s="22" t="n">
        <v>271</v>
      </c>
      <c r="AW984" s="22" t="n">
        <v>350</v>
      </c>
      <c r="AX984" s="22" t="n">
        <v>167</v>
      </c>
    </row>
    <row r="985">
      <c r="B985" s="18" t="inlineStr">
        <is>
          <t>Weighted</t>
        </is>
      </c>
      <c r="C985" s="22" t="n">
        <v>965</v>
      </c>
      <c r="D985" s="22" t="n">
        <v>471</v>
      </c>
      <c r="E985" s="22" t="n">
        <v>491</v>
      </c>
      <c r="G985" s="22" t="n">
        <v>137</v>
      </c>
      <c r="H985" s="22" t="n">
        <v>162</v>
      </c>
      <c r="I985" s="22" t="n">
        <v>162</v>
      </c>
      <c r="J985" s="22" t="n">
        <v>156</v>
      </c>
      <c r="K985" s="22" t="n">
        <v>144</v>
      </c>
      <c r="L985" s="22" t="n">
        <v>204</v>
      </c>
      <c r="N985" s="22" t="n">
        <v>49</v>
      </c>
      <c r="O985" s="22" t="n">
        <v>48</v>
      </c>
      <c r="P985" s="22" t="n">
        <v>122</v>
      </c>
      <c r="Q985" s="22" t="n">
        <v>92</v>
      </c>
      <c r="R985" s="22" t="n">
        <v>66</v>
      </c>
      <c r="S985" s="22" t="n">
        <v>104</v>
      </c>
      <c r="T985" s="22" t="n">
        <v>96</v>
      </c>
      <c r="U985" s="22" t="n">
        <v>145</v>
      </c>
      <c r="V985" s="22" t="n">
        <v>145</v>
      </c>
      <c r="W985" s="22" t="n">
        <v>98</v>
      </c>
      <c r="Y985" s="22" t="n">
        <v>247</v>
      </c>
      <c r="Z985" s="22" t="n">
        <v>259</v>
      </c>
      <c r="AA985" s="22" t="n">
        <v>219</v>
      </c>
      <c r="AB985" s="22" t="n">
        <v>239</v>
      </c>
      <c r="AD985" s="22" t="n">
        <v>169</v>
      </c>
      <c r="AE985" s="22" t="n">
        <v>321</v>
      </c>
      <c r="AF985" s="22" t="n">
        <v>71</v>
      </c>
      <c r="AG985" s="22" t="n">
        <v>61</v>
      </c>
      <c r="AH985" s="22" t="n">
        <v>126</v>
      </c>
      <c r="AI985" s="22" t="n">
        <v>17</v>
      </c>
      <c r="AJ985" s="22" t="n">
        <v>200</v>
      </c>
      <c r="AL985" s="22" t="n">
        <v>147</v>
      </c>
      <c r="AM985" s="22" t="n">
        <v>199</v>
      </c>
      <c r="AN985" s="22" t="n">
        <v>92</v>
      </c>
      <c r="AO985" s="22" t="n">
        <v>99</v>
      </c>
      <c r="AP985" s="22" t="n">
        <v>227</v>
      </c>
      <c r="AQ985" s="22" t="n">
        <v>73</v>
      </c>
      <c r="AR985" s="22" t="n">
        <v>87</v>
      </c>
      <c r="AS985" s="22" t="n">
        <v>40</v>
      </c>
      <c r="AU985" s="22" t="n">
        <v>178</v>
      </c>
      <c r="AV985" s="22" t="n">
        <v>268</v>
      </c>
      <c r="AW985" s="22" t="n">
        <v>348</v>
      </c>
      <c r="AX985" s="22" t="n">
        <v>171</v>
      </c>
    </row>
    <row r="986">
      <c r="B986" s="23" t="inlineStr">
        <is>
          <t>Reduce the level of staff turnover by improving working conditions/pay</t>
        </is>
      </c>
      <c r="C986" s="24" t="n">
        <v>0.3996443395205967</v>
      </c>
      <c r="D986" s="24" t="n">
        <v>0.4141304004182785</v>
      </c>
      <c r="E986" s="24" t="n">
        <v>0.3864021486860007</v>
      </c>
      <c r="G986" s="24" t="n">
        <v>0.4789062048798361</v>
      </c>
      <c r="H986" s="24" t="n">
        <v>0.4721514000524353</v>
      </c>
      <c r="I986" s="24" t="n">
        <v>0.3214323945510587</v>
      </c>
      <c r="J986" s="24" t="n">
        <v>0.434537912000008</v>
      </c>
      <c r="K986" s="24" t="n">
        <v>0.3500724258061636</v>
      </c>
      <c r="L986" s="24" t="n">
        <v>0.3592711705738694</v>
      </c>
      <c r="N986" s="24" t="n">
        <v>0.3822123702738732</v>
      </c>
      <c r="O986" s="24" t="n">
        <v>0.3889975262516223</v>
      </c>
      <c r="P986" s="24" t="n">
        <v>0.3421229147533149</v>
      </c>
      <c r="Q986" s="24" t="n">
        <v>0.4230404558766557</v>
      </c>
      <c r="R986" s="24" t="n">
        <v>0.329365348466496</v>
      </c>
      <c r="S986" s="24" t="n">
        <v>0.4248525703771898</v>
      </c>
      <c r="T986" s="24" t="n">
        <v>0.3609361636772483</v>
      </c>
      <c r="U986" s="24" t="n">
        <v>0.4034802873083057</v>
      </c>
      <c r="V986" s="24" t="n">
        <v>0.4529519620426661</v>
      </c>
      <c r="W986" s="24" t="n">
        <v>0.4373463891362533</v>
      </c>
      <c r="Y986" s="24" t="n">
        <v>0.4129056093254157</v>
      </c>
      <c r="Z986" s="24" t="n">
        <v>0.4174730852582372</v>
      </c>
      <c r="AA986" s="24" t="n">
        <v>0.4160220346893213</v>
      </c>
      <c r="AB986" s="24" t="n">
        <v>0.3515835277940659</v>
      </c>
      <c r="AD986" s="24" t="n">
        <v>0.4040228336170194</v>
      </c>
      <c r="AE986" s="24" t="n">
        <v>0.4439885362634903</v>
      </c>
      <c r="AF986" s="24" t="n">
        <v>0.4504316321298864</v>
      </c>
      <c r="AG986" s="24" t="n">
        <v>0.4582277749721212</v>
      </c>
      <c r="AH986" s="24" t="n">
        <v>0.3108757987528523</v>
      </c>
      <c r="AI986" s="24" t="n">
        <v>0.1184350282292133</v>
      </c>
      <c r="AJ986" s="24" t="n">
        <v>0.3694756264004428</v>
      </c>
      <c r="AL986" s="24" t="n">
        <v>0.4351712111463047</v>
      </c>
      <c r="AM986" s="24" t="n">
        <v>0.4421313374204925</v>
      </c>
      <c r="AN986" s="24" t="n">
        <v>0.4160131766839064</v>
      </c>
      <c r="AO986" s="24" t="n">
        <v>0.4538725566564413</v>
      </c>
      <c r="AP986" s="24" t="n">
        <v>0.3585460895724747</v>
      </c>
      <c r="AQ986" s="24" t="n">
        <v>0.3858332089494415</v>
      </c>
      <c r="AR986" s="24" t="n">
        <v>0.3052874540117136</v>
      </c>
      <c r="AS986" s="24" t="n">
        <v>0.3497966177300721</v>
      </c>
      <c r="AU986" s="24" t="n">
        <v>0.5531003311228526</v>
      </c>
      <c r="AV986" s="24" t="n">
        <v>0.3134728334676052</v>
      </c>
      <c r="AW986" s="24" t="n">
        <v>0.4101846175541649</v>
      </c>
      <c r="AX986" s="24" t="n">
        <v>0.3538272218598436</v>
      </c>
    </row>
    <row r="987">
      <c r="B987" s="23" t="inlineStr">
        <is>
          <t>Increase the number of staff working in prisons</t>
        </is>
      </c>
      <c r="C987" s="24" t="n">
        <v>0.5334487635991333</v>
      </c>
      <c r="D987" s="24" t="n">
        <v>0.5463602101189168</v>
      </c>
      <c r="E987" s="24" t="n">
        <v>0.5207883157432793</v>
      </c>
      <c r="G987" s="24" t="n">
        <v>0.451616604782813</v>
      </c>
      <c r="H987" s="24" t="n">
        <v>0.4558320024016689</v>
      </c>
      <c r="I987" s="24" t="n">
        <v>0.5720140216784884</v>
      </c>
      <c r="J987" s="24" t="n">
        <v>0.5096364524035205</v>
      </c>
      <c r="K987" s="24" t="n">
        <v>0.5762878596013872</v>
      </c>
      <c r="L987" s="24" t="n">
        <v>0.607349621794657</v>
      </c>
      <c r="N987" s="24" t="n">
        <v>0.5679072098414892</v>
      </c>
      <c r="O987" s="24" t="n">
        <v>0.5559649759532557</v>
      </c>
      <c r="P987" s="24" t="n">
        <v>0.5860923663468759</v>
      </c>
      <c r="Q987" s="24" t="n">
        <v>0.5405220372799622</v>
      </c>
      <c r="R987" s="24" t="n">
        <v>0.5364061922638947</v>
      </c>
      <c r="S987" s="24" t="n">
        <v>0.5037928980847285</v>
      </c>
      <c r="T987" s="24" t="n">
        <v>0.5902000547895103</v>
      </c>
      <c r="U987" s="24" t="n">
        <v>0.5334006586949982</v>
      </c>
      <c r="V987" s="24" t="n">
        <v>0.4800384391034329</v>
      </c>
      <c r="W987" s="24" t="n">
        <v>0.4858482873767746</v>
      </c>
      <c r="Y987" s="24" t="n">
        <v>0.5457615889714345</v>
      </c>
      <c r="Z987" s="24" t="n">
        <v>0.5096847137825011</v>
      </c>
      <c r="AA987" s="24" t="n">
        <v>0.5253887980251835</v>
      </c>
      <c r="AB987" s="24" t="n">
        <v>0.5538717920908505</v>
      </c>
      <c r="AD987" s="24" t="n">
        <v>0.5842239443172074</v>
      </c>
      <c r="AE987" s="24" t="n">
        <v>0.4993969611296701</v>
      </c>
      <c r="AF987" s="24" t="n">
        <v>0.4947939142046571</v>
      </c>
      <c r="AG987" s="24" t="n">
        <v>0.49329025339663</v>
      </c>
      <c r="AH987" s="24" t="n">
        <v>0.6266974429648181</v>
      </c>
      <c r="AI987" s="24" t="n">
        <v>0.5417834275905348</v>
      </c>
      <c r="AJ987" s="24" t="n">
        <v>0.5117111041618981</v>
      </c>
      <c r="AL987" s="24" t="n">
        <v>0.5436611434747591</v>
      </c>
      <c r="AM987" s="24" t="n">
        <v>0.5087302558036318</v>
      </c>
      <c r="AN987" s="24" t="n">
        <v>0.5325952686605897</v>
      </c>
      <c r="AO987" s="24" t="n">
        <v>0.4862991927574472</v>
      </c>
      <c r="AP987" s="24" t="n">
        <v>0.5948235136272997</v>
      </c>
      <c r="AQ987" s="24" t="n">
        <v>0.4350943293242662</v>
      </c>
      <c r="AR987" s="24" t="n">
        <v>0.5830380462171182</v>
      </c>
      <c r="AS987" s="24" t="n">
        <v>0.4612159196832614</v>
      </c>
      <c r="AU987" s="24" t="n">
        <v>0.4011591685139969</v>
      </c>
      <c r="AV987" s="24" t="n">
        <v>0.6228975462522516</v>
      </c>
      <c r="AW987" s="24" t="n">
        <v>0.5505031033013892</v>
      </c>
      <c r="AX987" s="24" t="n">
        <v>0.4961094385670805</v>
      </c>
    </row>
    <row r="988">
      <c r="B988" s="23" t="inlineStr">
        <is>
          <t>Don’t know</t>
        </is>
      </c>
      <c r="C988" s="24" t="n">
        <v>0.06690689688026986</v>
      </c>
      <c r="D988" s="24" t="n">
        <v>0.03950938946280453</v>
      </c>
      <c r="E988" s="24" t="n">
        <v>0.09280953557071997</v>
      </c>
      <c r="G988" s="24" t="n">
        <v>0.06947719033735091</v>
      </c>
      <c r="H988" s="24" t="n">
        <v>0.0720165975458959</v>
      </c>
      <c r="I988" s="24" t="n">
        <v>0.106553583770453</v>
      </c>
      <c r="J988" s="24" t="n">
        <v>0.05582563559647167</v>
      </c>
      <c r="K988" s="24" t="n">
        <v>0.07363971459244906</v>
      </c>
      <c r="L988" s="24" t="n">
        <v>0.0333792076314736</v>
      </c>
      <c r="N988" s="24" t="n">
        <v>0.04988041988463765</v>
      </c>
      <c r="O988" s="24" t="n">
        <v>0.05503749779512206</v>
      </c>
      <c r="P988" s="24" t="n">
        <v>0.07178471889980909</v>
      </c>
      <c r="Q988" s="24" t="n">
        <v>0.03643750684338218</v>
      </c>
      <c r="R988" s="24" t="n">
        <v>0.1342284592696094</v>
      </c>
      <c r="S988" s="24" t="n">
        <v>0.07135453153808194</v>
      </c>
      <c r="T988" s="24" t="n">
        <v>0.04886378153324152</v>
      </c>
      <c r="U988" s="24" t="n">
        <v>0.06311905399669608</v>
      </c>
      <c r="V988" s="24" t="n">
        <v>0.0670095988539009</v>
      </c>
      <c r="W988" s="24" t="n">
        <v>0.07680532348697218</v>
      </c>
      <c r="Y988" s="24" t="n">
        <v>0.04133280170314976</v>
      </c>
      <c r="Z988" s="24" t="n">
        <v>0.07284220095926164</v>
      </c>
      <c r="AA988" s="24" t="n">
        <v>0.05858916728549537</v>
      </c>
      <c r="AB988" s="24" t="n">
        <v>0.09454468011508373</v>
      </c>
      <c r="AD988" s="24" t="n">
        <v>0.01175322206577325</v>
      </c>
      <c r="AE988" s="24" t="n">
        <v>0.05661450260683957</v>
      </c>
      <c r="AF988" s="24" t="n">
        <v>0.05477445366545622</v>
      </c>
      <c r="AG988" s="24" t="n">
        <v>0.04848197163124909</v>
      </c>
      <c r="AH988" s="24" t="n">
        <v>0.06242675828232964</v>
      </c>
      <c r="AI988" s="24" t="n">
        <v>0.3397815441802521</v>
      </c>
      <c r="AJ988" s="24" t="n">
        <v>0.118813269437659</v>
      </c>
      <c r="AL988" s="24" t="n">
        <v>0.021167645378936</v>
      </c>
      <c r="AM988" s="24" t="n">
        <v>0.04913840677587559</v>
      </c>
      <c r="AN988" s="24" t="n">
        <v>0.05139155465550402</v>
      </c>
      <c r="AO988" s="24" t="n">
        <v>0.05982825058611154</v>
      </c>
      <c r="AP988" s="24" t="n">
        <v>0.04663039680022568</v>
      </c>
      <c r="AQ988" s="24" t="n">
        <v>0.1790724617262923</v>
      </c>
      <c r="AR988" s="24" t="n">
        <v>0.1116744997711682</v>
      </c>
      <c r="AS988" s="24" t="n">
        <v>0.1889874625866665</v>
      </c>
      <c r="AU988" s="24" t="n">
        <v>0.04574050036315068</v>
      </c>
      <c r="AV988" s="24" t="n">
        <v>0.06362962028014327</v>
      </c>
      <c r="AW988" s="24" t="n">
        <v>0.03931227914444588</v>
      </c>
      <c r="AX988" s="24" t="n">
        <v>0.150063339573076</v>
      </c>
    </row>
    <row r="990">
      <c r="B990" s="20" t="inlineStr">
        <is>
          <t>Drug and alcohol use is one of the biggest predictors in reoffending. Many people who use these substances leave prison without having completed a treatment programme, often due to long waiting lists or programmes being cut short. To combat this, which of the following approaches do you think would be best for the government to take?</t>
        </is>
      </c>
    </row>
    <row r="991">
      <c r="B991" s="21" t="inlineStr">
        <is>
          <t>BASE: Respondents who answered this question (49% of total)</t>
        </is>
      </c>
    </row>
    <row r="992">
      <c r="B992" s="16" t="inlineStr">
        <is>
          <t>Unweighted</t>
        </is>
      </c>
      <c r="C992" s="22" t="n">
        <v>997</v>
      </c>
      <c r="D992" s="22" t="n">
        <v>469</v>
      </c>
      <c r="E992" s="22" t="n">
        <v>524</v>
      </c>
      <c r="G992" s="22" t="n">
        <v>145</v>
      </c>
      <c r="H992" s="22" t="n">
        <v>168</v>
      </c>
      <c r="I992" s="22" t="n">
        <v>175</v>
      </c>
      <c r="J992" s="22" t="n">
        <v>153</v>
      </c>
      <c r="K992" s="22" t="n">
        <v>134</v>
      </c>
      <c r="L992" s="22" t="n">
        <v>222</v>
      </c>
      <c r="N992" s="22" t="n">
        <v>49</v>
      </c>
      <c r="O992" s="22" t="n">
        <v>55</v>
      </c>
      <c r="P992" s="22" t="n">
        <v>124</v>
      </c>
      <c r="Q992" s="22" t="n">
        <v>87</v>
      </c>
      <c r="R992" s="22" t="n">
        <v>83</v>
      </c>
      <c r="S992" s="22" t="n">
        <v>106</v>
      </c>
      <c r="T992" s="22" t="n">
        <v>123</v>
      </c>
      <c r="U992" s="22" t="n">
        <v>142</v>
      </c>
      <c r="V992" s="22" t="n">
        <v>139</v>
      </c>
      <c r="W992" s="22" t="n">
        <v>89</v>
      </c>
      <c r="Y992" s="22" t="n">
        <v>281</v>
      </c>
      <c r="Z992" s="22" t="n">
        <v>253</v>
      </c>
      <c r="AA992" s="22" t="n">
        <v>220</v>
      </c>
      <c r="AB992" s="22" t="n">
        <v>236</v>
      </c>
      <c r="AD992" s="22" t="n">
        <v>181</v>
      </c>
      <c r="AE992" s="22" t="n">
        <v>307</v>
      </c>
      <c r="AF992" s="22" t="n">
        <v>80</v>
      </c>
      <c r="AG992" s="22" t="n">
        <v>56</v>
      </c>
      <c r="AH992" s="22" t="n">
        <v>135</v>
      </c>
      <c r="AI992" s="22" t="n">
        <v>25</v>
      </c>
      <c r="AJ992" s="22" t="n">
        <v>213</v>
      </c>
      <c r="AL992" s="22" t="n">
        <v>153</v>
      </c>
      <c r="AM992" s="22" t="n">
        <v>189</v>
      </c>
      <c r="AN992" s="22" t="n">
        <v>96</v>
      </c>
      <c r="AO992" s="22" t="n">
        <v>112</v>
      </c>
      <c r="AP992" s="22" t="n">
        <v>228</v>
      </c>
      <c r="AQ992" s="22" t="n">
        <v>83</v>
      </c>
      <c r="AR992" s="22" t="n">
        <v>94</v>
      </c>
      <c r="AS992" s="22" t="n">
        <v>42</v>
      </c>
      <c r="AU992" s="22" t="n">
        <v>197</v>
      </c>
      <c r="AV992" s="22" t="n">
        <v>274</v>
      </c>
      <c r="AW992" s="22" t="n">
        <v>365</v>
      </c>
      <c r="AX992" s="22" t="n">
        <v>161</v>
      </c>
    </row>
    <row r="993">
      <c r="B993" s="18" t="inlineStr">
        <is>
          <t>Weighted</t>
        </is>
      </c>
      <c r="C993" s="22" t="n">
        <v>999</v>
      </c>
      <c r="D993" s="22" t="n">
        <v>497</v>
      </c>
      <c r="E993" s="22" t="n">
        <v>500</v>
      </c>
      <c r="G993" s="22" t="n">
        <v>144</v>
      </c>
      <c r="H993" s="22" t="n">
        <v>164</v>
      </c>
      <c r="I993" s="22" t="n">
        <v>178</v>
      </c>
      <c r="J993" s="22" t="n">
        <v>165</v>
      </c>
      <c r="K993" s="22" t="n">
        <v>132</v>
      </c>
      <c r="L993" s="22" t="n">
        <v>215</v>
      </c>
      <c r="N993" s="22" t="n">
        <v>53</v>
      </c>
      <c r="O993" s="22" t="n">
        <v>49</v>
      </c>
      <c r="P993" s="22" t="n">
        <v>121</v>
      </c>
      <c r="Q993" s="22" t="n">
        <v>83</v>
      </c>
      <c r="R993" s="22" t="n">
        <v>81</v>
      </c>
      <c r="S993" s="22" t="n">
        <v>99</v>
      </c>
      <c r="T993" s="22" t="n">
        <v>114</v>
      </c>
      <c r="U993" s="22" t="n">
        <v>148</v>
      </c>
      <c r="V993" s="22" t="n">
        <v>153</v>
      </c>
      <c r="W993" s="22" t="n">
        <v>97</v>
      </c>
      <c r="Y993" s="22" t="n">
        <v>268</v>
      </c>
      <c r="Z993" s="22" t="n">
        <v>275</v>
      </c>
      <c r="AA993" s="22" t="n">
        <v>210</v>
      </c>
      <c r="AB993" s="22" t="n">
        <v>246</v>
      </c>
      <c r="AD993" s="22" t="n">
        <v>178</v>
      </c>
      <c r="AE993" s="22" t="n">
        <v>305</v>
      </c>
      <c r="AF993" s="22" t="n">
        <v>80</v>
      </c>
      <c r="AG993" s="22" t="n">
        <v>55</v>
      </c>
      <c r="AH993" s="22" t="n">
        <v>139</v>
      </c>
      <c r="AI993" s="22" t="n">
        <v>25</v>
      </c>
      <c r="AJ993" s="22" t="n">
        <v>215</v>
      </c>
      <c r="AL993" s="22" t="n">
        <v>149</v>
      </c>
      <c r="AM993" s="22" t="n">
        <v>187</v>
      </c>
      <c r="AN993" s="22" t="n">
        <v>98</v>
      </c>
      <c r="AO993" s="22" t="n">
        <v>111</v>
      </c>
      <c r="AP993" s="22" t="n">
        <v>232</v>
      </c>
      <c r="AQ993" s="22" t="n">
        <v>84</v>
      </c>
      <c r="AR993" s="22" t="n">
        <v>93</v>
      </c>
      <c r="AS993" s="22" t="n">
        <v>44</v>
      </c>
      <c r="AU993" s="22" t="n">
        <v>195</v>
      </c>
      <c r="AV993" s="22" t="n">
        <v>276</v>
      </c>
      <c r="AW993" s="22" t="n">
        <v>364</v>
      </c>
      <c r="AX993" s="22" t="n">
        <v>163</v>
      </c>
    </row>
    <row r="994">
      <c r="B994" s="23" t="inlineStr">
        <is>
          <t>Require those in prison to take and complete drug treatment programmes before release</t>
        </is>
      </c>
      <c r="C994" s="24" t="n">
        <v>0.5253225234117076</v>
      </c>
      <c r="D994" s="24" t="n">
        <v>0.524313613310738</v>
      </c>
      <c r="E994" s="24" t="n">
        <v>0.5246534997030476</v>
      </c>
      <c r="G994" s="24" t="n">
        <v>0.3649567080441644</v>
      </c>
      <c r="H994" s="24" t="n">
        <v>0.4151431870632306</v>
      </c>
      <c r="I994" s="24" t="n">
        <v>0.5053263665559998</v>
      </c>
      <c r="J994" s="24" t="n">
        <v>0.5303020200430523</v>
      </c>
      <c r="K994" s="24" t="n">
        <v>0.6044430882121551</v>
      </c>
      <c r="L994" s="24" t="n">
        <v>0.6803461245883843</v>
      </c>
      <c r="N994" s="24" t="n">
        <v>0.5043026211421171</v>
      </c>
      <c r="O994" s="24" t="n">
        <v>0.5200752272543152</v>
      </c>
      <c r="P994" s="24" t="n">
        <v>0.5164919748005028</v>
      </c>
      <c r="Q994" s="24" t="n">
        <v>0.5873919051033586</v>
      </c>
      <c r="R994" s="24" t="n">
        <v>0.5397247192243906</v>
      </c>
      <c r="S994" s="24" t="n">
        <v>0.5353601006338718</v>
      </c>
      <c r="T994" s="24" t="n">
        <v>0.6018860013634085</v>
      </c>
      <c r="U994" s="24" t="n">
        <v>0.4551025483708233</v>
      </c>
      <c r="V994" s="24" t="n">
        <v>0.4588247058344714</v>
      </c>
      <c r="W994" s="24" t="n">
        <v>0.5966638742364967</v>
      </c>
      <c r="Y994" s="24" t="n">
        <v>0.56773725913692</v>
      </c>
      <c r="Z994" s="24" t="n">
        <v>0.4873400991018072</v>
      </c>
      <c r="AA994" s="24" t="n">
        <v>0.5627245278079904</v>
      </c>
      <c r="AB994" s="24" t="n">
        <v>0.4897078749496639</v>
      </c>
      <c r="AD994" s="24" t="n">
        <v>0.5725721443517602</v>
      </c>
      <c r="AE994" s="24" t="n">
        <v>0.5236865970826483</v>
      </c>
      <c r="AF994" s="24" t="n">
        <v>0.5468205847310097</v>
      </c>
      <c r="AG994" s="24" t="n">
        <v>0.4275984931220301</v>
      </c>
      <c r="AH994" s="24" t="n">
        <v>0.5234420619470795</v>
      </c>
      <c r="AI994" s="24" t="n">
        <v>0.3765049175325013</v>
      </c>
      <c r="AJ994" s="24" t="n">
        <v>0.5245183682535711</v>
      </c>
      <c r="AL994" s="24" t="n">
        <v>0.566555575006915</v>
      </c>
      <c r="AM994" s="24" t="n">
        <v>0.4668160523215525</v>
      </c>
      <c r="AN994" s="24" t="n">
        <v>0.4537905301856615</v>
      </c>
      <c r="AO994" s="24" t="n">
        <v>0.4474479718595912</v>
      </c>
      <c r="AP994" s="24" t="n">
        <v>0.5619625955879709</v>
      </c>
      <c r="AQ994" s="24" t="n">
        <v>0.6065232526536405</v>
      </c>
      <c r="AR994" s="24" t="n">
        <v>0.5718860386525854</v>
      </c>
      <c r="AS994" s="24" t="n">
        <v>0.5437424159116889</v>
      </c>
      <c r="AU994" s="24" t="n">
        <v>0.467117382439999</v>
      </c>
      <c r="AV994" s="24" t="n">
        <v>0.6370969154119803</v>
      </c>
      <c r="AW994" s="24" t="n">
        <v>0.5405765906840666</v>
      </c>
      <c r="AX994" s="24" t="n">
        <v>0.3712188248141385</v>
      </c>
    </row>
    <row r="995">
      <c r="B995" s="23" t="inlineStr">
        <is>
          <t>Increased rehabilitative support for people leaving prison to help them stay away from substances</t>
        </is>
      </c>
      <c r="C995" s="24" t="n">
        <v>0.4098716424884515</v>
      </c>
      <c r="D995" s="24" t="n">
        <v>0.4211000129926712</v>
      </c>
      <c r="E995" s="24" t="n">
        <v>0.40016325092706</v>
      </c>
      <c r="G995" s="24" t="n">
        <v>0.5286732327311465</v>
      </c>
      <c r="H995" s="24" t="n">
        <v>0.517754571150028</v>
      </c>
      <c r="I995" s="24" t="n">
        <v>0.426962683837807</v>
      </c>
      <c r="J995" s="24" t="n">
        <v>0.4101925321063936</v>
      </c>
      <c r="K995" s="24" t="n">
        <v>0.3399341623127288</v>
      </c>
      <c r="L995" s="24" t="n">
        <v>0.2770820433487194</v>
      </c>
      <c r="N995" s="24" t="n">
        <v>0.4338171920471369</v>
      </c>
      <c r="O995" s="24" t="n">
        <v>0.3928296878711191</v>
      </c>
      <c r="P995" s="24" t="n">
        <v>0.4350613530346267</v>
      </c>
      <c r="Q995" s="24" t="n">
        <v>0.3350435155294464</v>
      </c>
      <c r="R995" s="24" t="n">
        <v>0.3523411102237646</v>
      </c>
      <c r="S995" s="24" t="n">
        <v>0.3958888892690322</v>
      </c>
      <c r="T995" s="24" t="n">
        <v>0.3749312332584022</v>
      </c>
      <c r="U995" s="24" t="n">
        <v>0.4753293965202254</v>
      </c>
      <c r="V995" s="24" t="n">
        <v>0.4821753987021842</v>
      </c>
      <c r="W995" s="24" t="n">
        <v>0.3276149991511468</v>
      </c>
      <c r="Y995" s="24" t="n">
        <v>0.3756088728389338</v>
      </c>
      <c r="Z995" s="24" t="n">
        <v>0.4596080765067098</v>
      </c>
      <c r="AA995" s="24" t="n">
        <v>0.3827970325648478</v>
      </c>
      <c r="AB995" s="24" t="n">
        <v>0.4147182867417583</v>
      </c>
      <c r="AD995" s="24" t="n">
        <v>0.3674783887277308</v>
      </c>
      <c r="AE995" s="24" t="n">
        <v>0.4461459035044387</v>
      </c>
      <c r="AF995" s="24" t="n">
        <v>0.4137186118789086</v>
      </c>
      <c r="AG995" s="24" t="n">
        <v>0.522526897660585</v>
      </c>
      <c r="AH995" s="24" t="n">
        <v>0.4277965071466559</v>
      </c>
      <c r="AI995" s="24" t="n">
        <v>0.3076012214129387</v>
      </c>
      <c r="AJ995" s="24" t="n">
        <v>0.3635765190251516</v>
      </c>
      <c r="AL995" s="24" t="n">
        <v>0.3661912749381775</v>
      </c>
      <c r="AM995" s="24" t="n">
        <v>0.4987469133288178</v>
      </c>
      <c r="AN995" s="24" t="n">
        <v>0.492546586555888</v>
      </c>
      <c r="AO995" s="24" t="n">
        <v>0.5183563790230102</v>
      </c>
      <c r="AP995" s="24" t="n">
        <v>0.3944440658704388</v>
      </c>
      <c r="AQ995" s="24" t="n">
        <v>0.2722213293879635</v>
      </c>
      <c r="AR995" s="24" t="n">
        <v>0.2986932653821012</v>
      </c>
      <c r="AS995" s="24" t="n">
        <v>0.3009106728621647</v>
      </c>
      <c r="AU995" s="24" t="n">
        <v>0.4885201970377376</v>
      </c>
      <c r="AV995" s="24" t="n">
        <v>0.2969040445852645</v>
      </c>
      <c r="AW995" s="24" t="n">
        <v>0.4281480158064185</v>
      </c>
      <c r="AX995" s="24" t="n">
        <v>0.4666583920905794</v>
      </c>
    </row>
    <row r="996">
      <c r="B996" s="23" t="inlineStr">
        <is>
          <t>Don’t know</t>
        </is>
      </c>
      <c r="C996" s="24" t="n">
        <v>0.06480583409984091</v>
      </c>
      <c r="D996" s="24" t="n">
        <v>0.05458637369659067</v>
      </c>
      <c r="E996" s="24" t="n">
        <v>0.07518324936989214</v>
      </c>
      <c r="G996" s="24" t="n">
        <v>0.1063700592246893</v>
      </c>
      <c r="H996" s="24" t="n">
        <v>0.06710224178674129</v>
      </c>
      <c r="I996" s="24" t="n">
        <v>0.0677109496061932</v>
      </c>
      <c r="J996" s="24" t="n">
        <v>0.05950544785055425</v>
      </c>
      <c r="K996" s="24" t="n">
        <v>0.0556227494751158</v>
      </c>
      <c r="L996" s="24" t="n">
        <v>0.04257183206289646</v>
      </c>
      <c r="N996" s="24" t="n">
        <v>0.06188018681074614</v>
      </c>
      <c r="O996" s="24" t="n">
        <v>0.08709508487456573</v>
      </c>
      <c r="P996" s="24" t="n">
        <v>0.04844667216487047</v>
      </c>
      <c r="Q996" s="24" t="n">
        <v>0.0775645793671953</v>
      </c>
      <c r="R996" s="24" t="n">
        <v>0.1079341705518447</v>
      </c>
      <c r="S996" s="24" t="n">
        <v>0.06875101009709579</v>
      </c>
      <c r="T996" s="24" t="n">
        <v>0.02318276537818928</v>
      </c>
      <c r="U996" s="24" t="n">
        <v>0.0695680551089513</v>
      </c>
      <c r="V996" s="24" t="n">
        <v>0.05899989546334455</v>
      </c>
      <c r="W996" s="24" t="n">
        <v>0.07572112661235657</v>
      </c>
      <c r="Y996" s="24" t="n">
        <v>0.05665386802414611</v>
      </c>
      <c r="Z996" s="24" t="n">
        <v>0.05305182439148295</v>
      </c>
      <c r="AA996" s="24" t="n">
        <v>0.05447843962716185</v>
      </c>
      <c r="AB996" s="24" t="n">
        <v>0.09557383830857791</v>
      </c>
      <c r="AD996" s="24" t="n">
        <v>0.05994946692050888</v>
      </c>
      <c r="AE996" s="24" t="n">
        <v>0.03016749941291303</v>
      </c>
      <c r="AF996" s="24" t="n">
        <v>0.03946080339008159</v>
      </c>
      <c r="AG996" s="24" t="n">
        <v>0.04987460921738492</v>
      </c>
      <c r="AH996" s="24" t="n">
        <v>0.04876143090626453</v>
      </c>
      <c r="AI996" s="24" t="n">
        <v>0.3158938610545599</v>
      </c>
      <c r="AJ996" s="24" t="n">
        <v>0.1119051127212773</v>
      </c>
      <c r="AL996" s="24" t="n">
        <v>0.06725315005490726</v>
      </c>
      <c r="AM996" s="24" t="n">
        <v>0.03443703434962973</v>
      </c>
      <c r="AN996" s="24" t="n">
        <v>0.05366288325845046</v>
      </c>
      <c r="AO996" s="24" t="n">
        <v>0.03419564911739861</v>
      </c>
      <c r="AP996" s="24" t="n">
        <v>0.04359333854159036</v>
      </c>
      <c r="AQ996" s="24" t="n">
        <v>0.1212554179583961</v>
      </c>
      <c r="AR996" s="24" t="n">
        <v>0.1294206959653135</v>
      </c>
      <c r="AS996" s="24" t="n">
        <v>0.1553469112261463</v>
      </c>
      <c r="AU996" s="24" t="n">
        <v>0.04436242052226327</v>
      </c>
      <c r="AV996" s="24" t="n">
        <v>0.06599904000275522</v>
      </c>
      <c r="AW996" s="24" t="n">
        <v>0.03127539350951479</v>
      </c>
      <c r="AX996" s="24" t="n">
        <v>0.1621227830952822</v>
      </c>
    </row>
    <row r="998">
      <c r="B998" s="20" t="inlineStr">
        <is>
          <t>Many people who leave prison turn to the same communities and social networks where their substance use may have begun, with little support to stay clean. Without ongoing community treatment, the progress made inside prison can be undone. To combat this, which of the following approaches do you think would be best for the government to take?</t>
        </is>
      </c>
    </row>
    <row r="999">
      <c r="B999" s="21" t="inlineStr">
        <is>
          <t>BASE: Respondents who answered this question (50% of total)</t>
        </is>
      </c>
    </row>
    <row r="1000">
      <c r="B1000" s="16" t="inlineStr">
        <is>
          <t>Unweighted</t>
        </is>
      </c>
      <c r="C1000" s="22" t="n">
        <v>1002</v>
      </c>
      <c r="D1000" s="22" t="n">
        <v>467</v>
      </c>
      <c r="E1000" s="22" t="n">
        <v>532</v>
      </c>
      <c r="G1000" s="22" t="n">
        <v>137</v>
      </c>
      <c r="H1000" s="22" t="n">
        <v>187</v>
      </c>
      <c r="I1000" s="22" t="n">
        <v>158</v>
      </c>
      <c r="J1000" s="22" t="n">
        <v>160</v>
      </c>
      <c r="K1000" s="22" t="n">
        <v>149</v>
      </c>
      <c r="L1000" s="22" t="n">
        <v>211</v>
      </c>
      <c r="N1000" s="22" t="n">
        <v>54</v>
      </c>
      <c r="O1000" s="22" t="n">
        <v>48</v>
      </c>
      <c r="P1000" s="22" t="n">
        <v>135</v>
      </c>
      <c r="Q1000" s="22" t="n">
        <v>105</v>
      </c>
      <c r="R1000" s="22" t="n">
        <v>79</v>
      </c>
      <c r="S1000" s="22" t="n">
        <v>114</v>
      </c>
      <c r="T1000" s="22" t="n">
        <v>97</v>
      </c>
      <c r="U1000" s="22" t="n">
        <v>160</v>
      </c>
      <c r="V1000" s="22" t="n">
        <v>131</v>
      </c>
      <c r="W1000" s="22" t="n">
        <v>79</v>
      </c>
      <c r="Y1000" s="22" t="n">
        <v>287</v>
      </c>
      <c r="Z1000" s="22" t="n">
        <v>228</v>
      </c>
      <c r="AA1000" s="22" t="n">
        <v>239</v>
      </c>
      <c r="AB1000" s="22" t="n">
        <v>238</v>
      </c>
      <c r="AD1000" s="22" t="n">
        <v>174</v>
      </c>
      <c r="AE1000" s="22" t="n">
        <v>333</v>
      </c>
      <c r="AF1000" s="22" t="n">
        <v>75</v>
      </c>
      <c r="AG1000" s="22" t="n">
        <v>62</v>
      </c>
      <c r="AH1000" s="22" t="n">
        <v>139</v>
      </c>
      <c r="AI1000" s="22" t="n">
        <v>17</v>
      </c>
      <c r="AJ1000" s="22" t="n">
        <v>202</v>
      </c>
      <c r="AL1000" s="22" t="n">
        <v>146</v>
      </c>
      <c r="AM1000" s="22" t="n">
        <v>233</v>
      </c>
      <c r="AN1000" s="22" t="n">
        <v>86</v>
      </c>
      <c r="AO1000" s="22" t="n">
        <v>108</v>
      </c>
      <c r="AP1000" s="22" t="n">
        <v>230</v>
      </c>
      <c r="AQ1000" s="22" t="n">
        <v>76</v>
      </c>
      <c r="AR1000" s="22" t="n">
        <v>80</v>
      </c>
      <c r="AS1000" s="22" t="n">
        <v>43</v>
      </c>
      <c r="AU1000" s="22" t="n">
        <v>226</v>
      </c>
      <c r="AV1000" s="22" t="n">
        <v>269</v>
      </c>
      <c r="AW1000" s="22" t="n">
        <v>336</v>
      </c>
      <c r="AX1000" s="22" t="n">
        <v>171</v>
      </c>
    </row>
    <row r="1001">
      <c r="B1001" s="18" t="inlineStr">
        <is>
          <t>Weighted</t>
        </is>
      </c>
      <c r="C1001" s="22" t="n">
        <v>1000</v>
      </c>
      <c r="D1001" s="22" t="n">
        <v>490</v>
      </c>
      <c r="E1001" s="22" t="n">
        <v>509</v>
      </c>
      <c r="G1001" s="22" t="n">
        <v>133</v>
      </c>
      <c r="H1001" s="22" t="n">
        <v>177</v>
      </c>
      <c r="I1001" s="22" t="n">
        <v>162</v>
      </c>
      <c r="J1001" s="22" t="n">
        <v>175</v>
      </c>
      <c r="K1001" s="22" t="n">
        <v>149</v>
      </c>
      <c r="L1001" s="22" t="n">
        <v>204</v>
      </c>
      <c r="N1001" s="22" t="n">
        <v>60</v>
      </c>
      <c r="O1001" s="22" t="n">
        <v>42</v>
      </c>
      <c r="P1001" s="22" t="n">
        <v>129</v>
      </c>
      <c r="Q1001" s="22" t="n">
        <v>98</v>
      </c>
      <c r="R1001" s="22" t="n">
        <v>79</v>
      </c>
      <c r="S1001" s="22" t="n">
        <v>105</v>
      </c>
      <c r="T1001" s="22" t="n">
        <v>90</v>
      </c>
      <c r="U1001" s="22" t="n">
        <v>169</v>
      </c>
      <c r="V1001" s="22" t="n">
        <v>143</v>
      </c>
      <c r="W1001" s="22" t="n">
        <v>85</v>
      </c>
      <c r="Y1001" s="22" t="n">
        <v>272</v>
      </c>
      <c r="Z1001" s="22" t="n">
        <v>244</v>
      </c>
      <c r="AA1001" s="22" t="n">
        <v>230</v>
      </c>
      <c r="AB1001" s="22" t="n">
        <v>254</v>
      </c>
      <c r="AD1001" s="22" t="n">
        <v>172</v>
      </c>
      <c r="AE1001" s="22" t="n">
        <v>334</v>
      </c>
      <c r="AF1001" s="22" t="n">
        <v>78</v>
      </c>
      <c r="AG1001" s="22" t="n">
        <v>59</v>
      </c>
      <c r="AH1001" s="22" t="n">
        <v>141</v>
      </c>
      <c r="AI1001" s="22" t="n">
        <v>17</v>
      </c>
      <c r="AJ1001" s="22" t="n">
        <v>200</v>
      </c>
      <c r="AL1001" s="22" t="n">
        <v>147</v>
      </c>
      <c r="AM1001" s="22" t="n">
        <v>230</v>
      </c>
      <c r="AN1001" s="22" t="n">
        <v>86</v>
      </c>
      <c r="AO1001" s="22" t="n">
        <v>104</v>
      </c>
      <c r="AP1001" s="22" t="n">
        <v>233</v>
      </c>
      <c r="AQ1001" s="22" t="n">
        <v>73</v>
      </c>
      <c r="AR1001" s="22" t="n">
        <v>82</v>
      </c>
      <c r="AS1001" s="22" t="n">
        <v>46</v>
      </c>
      <c r="AU1001" s="22" t="n">
        <v>227</v>
      </c>
      <c r="AV1001" s="22" t="n">
        <v>270</v>
      </c>
      <c r="AW1001" s="22" t="n">
        <v>332</v>
      </c>
      <c r="AX1001" s="22" t="n">
        <v>172</v>
      </c>
    </row>
    <row r="1002">
      <c r="B1002" s="23" t="inlineStr">
        <is>
          <t>Require those in prison to take and complete drug treatment programmes before release</t>
        </is>
      </c>
      <c r="C1002" s="24" t="n">
        <v>0.4087807808551763</v>
      </c>
      <c r="D1002" s="24" t="n">
        <v>0.4034264179524151</v>
      </c>
      <c r="E1002" s="24" t="n">
        <v>0.4141533219686814</v>
      </c>
      <c r="G1002" s="24" t="n">
        <v>0.3588679632294147</v>
      </c>
      <c r="H1002" s="24" t="n">
        <v>0.3394130681121805</v>
      </c>
      <c r="I1002" s="24" t="n">
        <v>0.378447445443311</v>
      </c>
      <c r="J1002" s="24" t="n">
        <v>0.4400163547610004</v>
      </c>
      <c r="K1002" s="24" t="n">
        <v>0.3916943355001257</v>
      </c>
      <c r="L1002" s="24" t="n">
        <v>0.5111081979122801</v>
      </c>
      <c r="N1002" s="24" t="n">
        <v>0.2541514920561661</v>
      </c>
      <c r="O1002" s="24" t="n">
        <v>0.3249281362860177</v>
      </c>
      <c r="P1002" s="24" t="n">
        <v>0.4083974457507344</v>
      </c>
      <c r="Q1002" s="24" t="n">
        <v>0.3135884062666222</v>
      </c>
      <c r="R1002" s="24" t="n">
        <v>0.391944701944465</v>
      </c>
      <c r="S1002" s="24" t="n">
        <v>0.451296218780784</v>
      </c>
      <c r="T1002" s="24" t="n">
        <v>0.4352398782140861</v>
      </c>
      <c r="U1002" s="24" t="n">
        <v>0.4205389644462611</v>
      </c>
      <c r="V1002" s="24" t="n">
        <v>0.4780921902831854</v>
      </c>
      <c r="W1002" s="24" t="n">
        <v>0.4658052311553415</v>
      </c>
      <c r="Y1002" s="24" t="n">
        <v>0.4694210397456303</v>
      </c>
      <c r="Z1002" s="24" t="n">
        <v>0.3760191329323018</v>
      </c>
      <c r="AA1002" s="24" t="n">
        <v>0.4185907330786656</v>
      </c>
      <c r="AB1002" s="24" t="n">
        <v>0.3663767434565861</v>
      </c>
      <c r="AD1002" s="24" t="n">
        <v>0.4885895120157535</v>
      </c>
      <c r="AE1002" s="24" t="n">
        <v>0.3652792087552033</v>
      </c>
      <c r="AF1002" s="24" t="n">
        <v>0.4553984673968218</v>
      </c>
      <c r="AG1002" s="24" t="n">
        <v>0.354938376421726</v>
      </c>
      <c r="AH1002" s="24" t="n">
        <v>0.4917173003289934</v>
      </c>
      <c r="AI1002" s="24" t="n">
        <v>0.3278642928255481</v>
      </c>
      <c r="AJ1002" s="24" t="n">
        <v>0.3591053001504479</v>
      </c>
      <c r="AL1002" s="24" t="n">
        <v>0.4665803193300381</v>
      </c>
      <c r="AM1002" s="24" t="n">
        <v>0.3350114849074824</v>
      </c>
      <c r="AN1002" s="24" t="n">
        <v>0.3697269203582545</v>
      </c>
      <c r="AO1002" s="24" t="n">
        <v>0.269120569951393</v>
      </c>
      <c r="AP1002" s="24" t="n">
        <v>0.5185513900060866</v>
      </c>
      <c r="AQ1002" s="24" t="n">
        <v>0.4007277265728732</v>
      </c>
      <c r="AR1002" s="24" t="n">
        <v>0.4094706359892977</v>
      </c>
      <c r="AS1002" s="24" t="n">
        <v>0.4369585652006763</v>
      </c>
      <c r="AU1002" s="24" t="n">
        <v>0.2929270528093894</v>
      </c>
      <c r="AV1002" s="24" t="n">
        <v>0.5232881999505982</v>
      </c>
      <c r="AW1002" s="24" t="n">
        <v>0.438616407119894</v>
      </c>
      <c r="AX1002" s="24" t="n">
        <v>0.3241904805695267</v>
      </c>
    </row>
    <row r="1003">
      <c r="B1003" s="23" t="inlineStr">
        <is>
          <t>Increased rehabilitative support for people leaving prison to help them stay away from substances</t>
        </is>
      </c>
      <c r="C1003" s="24" t="n">
        <v>0.5188615246453587</v>
      </c>
      <c r="D1003" s="24" t="n">
        <v>0.5288369789916646</v>
      </c>
      <c r="E1003" s="24" t="n">
        <v>0.5088558776852539</v>
      </c>
      <c r="G1003" s="24" t="n">
        <v>0.5268274869579537</v>
      </c>
      <c r="H1003" s="24" t="n">
        <v>0.6362484159422207</v>
      </c>
      <c r="I1003" s="24" t="n">
        <v>0.5535885707874164</v>
      </c>
      <c r="J1003" s="24" t="n">
        <v>0.503037184048494</v>
      </c>
      <c r="K1003" s="24" t="n">
        <v>0.5103074864471292</v>
      </c>
      <c r="L1003" s="24" t="n">
        <v>0.404095192271674</v>
      </c>
      <c r="N1003" s="24" t="n">
        <v>0.6760807386924383</v>
      </c>
      <c r="O1003" s="24" t="n">
        <v>0.5689966690181577</v>
      </c>
      <c r="P1003" s="24" t="n">
        <v>0.5220356596967571</v>
      </c>
      <c r="Q1003" s="24" t="n">
        <v>0.6072884081114104</v>
      </c>
      <c r="R1003" s="24" t="n">
        <v>0.49019536738866</v>
      </c>
      <c r="S1003" s="24" t="n">
        <v>0.4805007098167762</v>
      </c>
      <c r="T1003" s="24" t="n">
        <v>0.470677085339815</v>
      </c>
      <c r="U1003" s="24" t="n">
        <v>0.5266505240719251</v>
      </c>
      <c r="V1003" s="24" t="n">
        <v>0.4754205651202598</v>
      </c>
      <c r="W1003" s="24" t="n">
        <v>0.4578820310871999</v>
      </c>
      <c r="Y1003" s="24" t="n">
        <v>0.4897741194984085</v>
      </c>
      <c r="Z1003" s="24" t="n">
        <v>0.5387909289738577</v>
      </c>
      <c r="AA1003" s="24" t="n">
        <v>0.5339575725846767</v>
      </c>
      <c r="AB1003" s="24" t="n">
        <v>0.5171699344778831</v>
      </c>
      <c r="AD1003" s="24" t="n">
        <v>0.487621087361524</v>
      </c>
      <c r="AE1003" s="24" t="n">
        <v>0.579891763428987</v>
      </c>
      <c r="AF1003" s="24" t="n">
        <v>0.5193757978022637</v>
      </c>
      <c r="AG1003" s="24" t="n">
        <v>0.5594930410975067</v>
      </c>
      <c r="AH1003" s="24" t="n">
        <v>0.4369396407268952</v>
      </c>
      <c r="AI1003" s="24" t="n">
        <v>0.3307205932806306</v>
      </c>
      <c r="AJ1003" s="24" t="n">
        <v>0.5053107361079354</v>
      </c>
      <c r="AL1003" s="24" t="n">
        <v>0.5020332875967244</v>
      </c>
      <c r="AM1003" s="24" t="n">
        <v>0.6022673334327998</v>
      </c>
      <c r="AN1003" s="24" t="n">
        <v>0.5612287399498057</v>
      </c>
      <c r="AO1003" s="24" t="n">
        <v>0.6906190641597018</v>
      </c>
      <c r="AP1003" s="24" t="n">
        <v>0.4270736244413961</v>
      </c>
      <c r="AQ1003" s="24" t="n">
        <v>0.3658126507493775</v>
      </c>
      <c r="AR1003" s="24" t="n">
        <v>0.4398102070990362</v>
      </c>
      <c r="AS1003" s="24" t="n">
        <v>0.5381004498964933</v>
      </c>
      <c r="AU1003" s="24" t="n">
        <v>0.6641817170676189</v>
      </c>
      <c r="AV1003" s="24" t="n">
        <v>0.3964743343769441</v>
      </c>
      <c r="AW1003" s="24" t="n">
        <v>0.5149724990206619</v>
      </c>
      <c r="AX1003" s="24" t="n">
        <v>0.5267739171281084</v>
      </c>
    </row>
    <row r="1004">
      <c r="B1004" s="23" t="inlineStr">
        <is>
          <t>Don’t know</t>
        </is>
      </c>
      <c r="C1004" s="24" t="n">
        <v>0.07235769449946494</v>
      </c>
      <c r="D1004" s="24" t="n">
        <v>0.06773660305592041</v>
      </c>
      <c r="E1004" s="24" t="n">
        <v>0.07699080034606491</v>
      </c>
      <c r="G1004" s="24" t="n">
        <v>0.1143045498126317</v>
      </c>
      <c r="H1004" s="24" t="n">
        <v>0.02433851594559873</v>
      </c>
      <c r="I1004" s="24" t="n">
        <v>0.06796398376927254</v>
      </c>
      <c r="J1004" s="24" t="n">
        <v>0.05694646119050563</v>
      </c>
      <c r="K1004" s="24" t="n">
        <v>0.09799817805274511</v>
      </c>
      <c r="L1004" s="24" t="n">
        <v>0.08479660981604591</v>
      </c>
      <c r="N1004" s="24" t="n">
        <v>0.06976776925139566</v>
      </c>
      <c r="O1004" s="24" t="n">
        <v>0.1060751946958247</v>
      </c>
      <c r="P1004" s="24" t="n">
        <v>0.06956689455250831</v>
      </c>
      <c r="Q1004" s="24" t="n">
        <v>0.07912318562196718</v>
      </c>
      <c r="R1004" s="24" t="n">
        <v>0.117859930666875</v>
      </c>
      <c r="S1004" s="24" t="n">
        <v>0.06820307140243985</v>
      </c>
      <c r="T1004" s="24" t="n">
        <v>0.09408303644609896</v>
      </c>
      <c r="U1004" s="24" t="n">
        <v>0.05281051148181386</v>
      </c>
      <c r="V1004" s="24" t="n">
        <v>0.04648724459655473</v>
      </c>
      <c r="W1004" s="24" t="n">
        <v>0.07631273775745856</v>
      </c>
      <c r="Y1004" s="24" t="n">
        <v>0.04080484075596121</v>
      </c>
      <c r="Z1004" s="24" t="n">
        <v>0.08518993809384062</v>
      </c>
      <c r="AA1004" s="24" t="n">
        <v>0.04745169433665784</v>
      </c>
      <c r="AB1004" s="24" t="n">
        <v>0.1164533220655308</v>
      </c>
      <c r="AD1004" s="24" t="n">
        <v>0.0237894006227227</v>
      </c>
      <c r="AE1004" s="24" t="n">
        <v>0.05482902781580976</v>
      </c>
      <c r="AF1004" s="24" t="n">
        <v>0.02522573480091462</v>
      </c>
      <c r="AG1004" s="24" t="n">
        <v>0.08556858248076744</v>
      </c>
      <c r="AH1004" s="24" t="n">
        <v>0.07134305894411168</v>
      </c>
      <c r="AI1004" s="24" t="n">
        <v>0.341415113893821</v>
      </c>
      <c r="AJ1004" s="24" t="n">
        <v>0.1355839637416167</v>
      </c>
      <c r="AL1004" s="24" t="n">
        <v>0.03138639307323753</v>
      </c>
      <c r="AM1004" s="24" t="n">
        <v>0.06272118165971768</v>
      </c>
      <c r="AN1004" s="24" t="n">
        <v>0.06904433969193968</v>
      </c>
      <c r="AO1004" s="24" t="n">
        <v>0.04026036588890538</v>
      </c>
      <c r="AP1004" s="24" t="n">
        <v>0.05437498555251716</v>
      </c>
      <c r="AQ1004" s="24" t="n">
        <v>0.2334596226777492</v>
      </c>
      <c r="AR1004" s="24" t="n">
        <v>0.1507191569116663</v>
      </c>
      <c r="AS1004" s="24" t="n">
        <v>0.02494098490283024</v>
      </c>
      <c r="AU1004" s="24" t="n">
        <v>0.04289123012299182</v>
      </c>
      <c r="AV1004" s="24" t="n">
        <v>0.08023746567245781</v>
      </c>
      <c r="AW1004" s="24" t="n">
        <v>0.04641109385944399</v>
      </c>
      <c r="AX1004" s="24" t="n">
        <v>0.1490356023023649</v>
      </c>
    </row>
    <row r="1006">
      <c r="B1006" s="20" t="inlineStr">
        <is>
          <t>Despite having the same minimum standards, rehabilitation outcomes can vary substantially between prisons; with reoffending rates for some prisons being much higher than others, with people arguing that minimum standards are not being properly enforced. Which of the following do you think would be the best approach for rehabilitation in the UK?</t>
        </is>
      </c>
    </row>
    <row r="1007">
      <c r="B1007" s="21" t="inlineStr">
        <is>
          <t>BASE: Respondents who answered this question (49% of total)</t>
        </is>
      </c>
    </row>
    <row r="1008">
      <c r="B1008" s="16" t="inlineStr">
        <is>
          <t>Unweighted</t>
        </is>
      </c>
      <c r="C1008" s="22" t="n">
        <v>989</v>
      </c>
      <c r="D1008" s="22" t="n">
        <v>466</v>
      </c>
      <c r="E1008" s="22" t="n">
        <v>519</v>
      </c>
      <c r="G1008" s="22" t="n">
        <v>133</v>
      </c>
      <c r="H1008" s="22" t="n">
        <v>164</v>
      </c>
      <c r="I1008" s="22" t="n">
        <v>181</v>
      </c>
      <c r="J1008" s="22" t="n">
        <v>157</v>
      </c>
      <c r="K1008" s="22" t="n">
        <v>135</v>
      </c>
      <c r="L1008" s="22" t="n">
        <v>219</v>
      </c>
      <c r="N1008" s="22" t="n">
        <v>50</v>
      </c>
      <c r="O1008" s="22" t="n">
        <v>55</v>
      </c>
      <c r="P1008" s="22" t="n">
        <v>127</v>
      </c>
      <c r="Q1008" s="22" t="n">
        <v>86</v>
      </c>
      <c r="R1008" s="22" t="n">
        <v>85</v>
      </c>
      <c r="S1008" s="22" t="n">
        <v>113</v>
      </c>
      <c r="T1008" s="22" t="n">
        <v>106</v>
      </c>
      <c r="U1008" s="22" t="n">
        <v>157</v>
      </c>
      <c r="V1008" s="22" t="n">
        <v>127</v>
      </c>
      <c r="W1008" s="22" t="n">
        <v>83</v>
      </c>
      <c r="Y1008" s="22" t="n">
        <v>289</v>
      </c>
      <c r="Z1008" s="22" t="n">
        <v>223</v>
      </c>
      <c r="AA1008" s="22" t="n">
        <v>239</v>
      </c>
      <c r="AB1008" s="22" t="n">
        <v>228</v>
      </c>
      <c r="AD1008" s="22" t="n">
        <v>178</v>
      </c>
      <c r="AE1008" s="22" t="n">
        <v>324</v>
      </c>
      <c r="AF1008" s="22" t="n">
        <v>74</v>
      </c>
      <c r="AG1008" s="22" t="n">
        <v>69</v>
      </c>
      <c r="AH1008" s="22" t="n">
        <v>137</v>
      </c>
      <c r="AI1008" s="22" t="n">
        <v>21</v>
      </c>
      <c r="AJ1008" s="22" t="n">
        <v>186</v>
      </c>
      <c r="AL1008" s="22" t="n">
        <v>141</v>
      </c>
      <c r="AM1008" s="22" t="n">
        <v>216</v>
      </c>
      <c r="AN1008" s="22" t="n">
        <v>89</v>
      </c>
      <c r="AO1008" s="22" t="n">
        <v>111</v>
      </c>
      <c r="AP1008" s="22" t="n">
        <v>234</v>
      </c>
      <c r="AQ1008" s="22" t="n">
        <v>69</v>
      </c>
      <c r="AR1008" s="22" t="n">
        <v>85</v>
      </c>
      <c r="AS1008" s="22" t="n">
        <v>44</v>
      </c>
      <c r="AU1008" s="22" t="n">
        <v>227</v>
      </c>
      <c r="AV1008" s="22" t="n">
        <v>248</v>
      </c>
      <c r="AW1008" s="22" t="n">
        <v>348</v>
      </c>
      <c r="AX1008" s="22" t="n">
        <v>166</v>
      </c>
    </row>
    <row r="1009">
      <c r="B1009" s="18" t="inlineStr">
        <is>
          <t>Weighted</t>
        </is>
      </c>
      <c r="C1009" s="22" t="n">
        <v>985</v>
      </c>
      <c r="D1009" s="22" t="n">
        <v>491</v>
      </c>
      <c r="E1009" s="22" t="n">
        <v>493</v>
      </c>
      <c r="G1009" s="22" t="n">
        <v>131</v>
      </c>
      <c r="H1009" s="22" t="n">
        <v>155</v>
      </c>
      <c r="I1009" s="22" t="n">
        <v>184</v>
      </c>
      <c r="J1009" s="22" t="n">
        <v>172</v>
      </c>
      <c r="K1009" s="22" t="n">
        <v>134</v>
      </c>
      <c r="L1009" s="22" t="n">
        <v>209</v>
      </c>
      <c r="N1009" s="22" t="n">
        <v>56</v>
      </c>
      <c r="O1009" s="22" t="n">
        <v>48</v>
      </c>
      <c r="P1009" s="22" t="n">
        <v>123</v>
      </c>
      <c r="Q1009" s="22" t="n">
        <v>81</v>
      </c>
      <c r="R1009" s="22" t="n">
        <v>84</v>
      </c>
      <c r="S1009" s="22" t="n">
        <v>103</v>
      </c>
      <c r="T1009" s="22" t="n">
        <v>97</v>
      </c>
      <c r="U1009" s="22" t="n">
        <v>166</v>
      </c>
      <c r="V1009" s="22" t="n">
        <v>138</v>
      </c>
      <c r="W1009" s="22" t="n">
        <v>89</v>
      </c>
      <c r="Y1009" s="22" t="n">
        <v>275</v>
      </c>
      <c r="Z1009" s="22" t="n">
        <v>241</v>
      </c>
      <c r="AA1009" s="22" t="n">
        <v>229</v>
      </c>
      <c r="AB1009" s="22" t="n">
        <v>240</v>
      </c>
      <c r="AD1009" s="22" t="n">
        <v>176</v>
      </c>
      <c r="AE1009" s="22" t="n">
        <v>321</v>
      </c>
      <c r="AF1009" s="22" t="n">
        <v>74</v>
      </c>
      <c r="AG1009" s="22" t="n">
        <v>67</v>
      </c>
      <c r="AH1009" s="22" t="n">
        <v>140</v>
      </c>
      <c r="AI1009" s="22" t="n">
        <v>22</v>
      </c>
      <c r="AJ1009" s="22" t="n">
        <v>186</v>
      </c>
      <c r="AL1009" s="22" t="n">
        <v>142</v>
      </c>
      <c r="AM1009" s="22" t="n">
        <v>213</v>
      </c>
      <c r="AN1009" s="22" t="n">
        <v>88</v>
      </c>
      <c r="AO1009" s="22" t="n">
        <v>108</v>
      </c>
      <c r="AP1009" s="22" t="n">
        <v>237</v>
      </c>
      <c r="AQ1009" s="22" t="n">
        <v>66</v>
      </c>
      <c r="AR1009" s="22" t="n">
        <v>85</v>
      </c>
      <c r="AS1009" s="22" t="n">
        <v>46</v>
      </c>
      <c r="AU1009" s="22" t="n">
        <v>223</v>
      </c>
      <c r="AV1009" s="22" t="n">
        <v>248</v>
      </c>
      <c r="AW1009" s="22" t="n">
        <v>346</v>
      </c>
      <c r="AX1009" s="22" t="n">
        <v>168</v>
      </c>
    </row>
    <row r="1010">
      <c r="B1010" s="23" t="inlineStr">
        <is>
          <t>Maintaining minimum standards in rehabilitation across the UK for people leaving prison</t>
        </is>
      </c>
      <c r="C1010" s="24" t="n">
        <v>0.5148409871695566</v>
      </c>
      <c r="D1010" s="24" t="n">
        <v>0.526959333133828</v>
      </c>
      <c r="E1010" s="24" t="n">
        <v>0.501870650585633</v>
      </c>
      <c r="G1010" s="24" t="n">
        <v>0.3449757125784685</v>
      </c>
      <c r="H1010" s="24" t="n">
        <v>0.5223187965198544</v>
      </c>
      <c r="I1010" s="24" t="n">
        <v>0.5371025872298612</v>
      </c>
      <c r="J1010" s="24" t="n">
        <v>0.5129099512629615</v>
      </c>
      <c r="K1010" s="24" t="n">
        <v>0.5137553923279813</v>
      </c>
      <c r="L1010" s="24" t="n">
        <v>0.5982013595886051</v>
      </c>
      <c r="N1010" s="24" t="n">
        <v>0.4566614614776981</v>
      </c>
      <c r="O1010" s="24" t="n">
        <v>0.5656546632611096</v>
      </c>
      <c r="P1010" s="24" t="n">
        <v>0.5857411415463165</v>
      </c>
      <c r="Q1010" s="24" t="n">
        <v>0.549892762374472</v>
      </c>
      <c r="R1010" s="24" t="n">
        <v>0.4759941700661657</v>
      </c>
      <c r="S1010" s="24" t="n">
        <v>0.5173846603665816</v>
      </c>
      <c r="T1010" s="24" t="n">
        <v>0.5304288840868931</v>
      </c>
      <c r="U1010" s="24" t="n">
        <v>0.5359997174703521</v>
      </c>
      <c r="V1010" s="24" t="n">
        <v>0.4491349473195396</v>
      </c>
      <c r="W1010" s="24" t="n">
        <v>0.4730035826767368</v>
      </c>
      <c r="Y1010" s="24" t="n">
        <v>0.5392659375907308</v>
      </c>
      <c r="Z1010" s="24" t="n">
        <v>0.4958996045265348</v>
      </c>
      <c r="AA1010" s="24" t="n">
        <v>0.5373311547044786</v>
      </c>
      <c r="AB1010" s="24" t="n">
        <v>0.4844819065292073</v>
      </c>
      <c r="AD1010" s="24" t="n">
        <v>0.5516262865248206</v>
      </c>
      <c r="AE1010" s="24" t="n">
        <v>0.5426561540177338</v>
      </c>
      <c r="AF1010" s="24" t="n">
        <v>0.5769519459013083</v>
      </c>
      <c r="AG1010" s="24" t="n">
        <v>0.4197156818687362</v>
      </c>
      <c r="AH1010" s="24" t="n">
        <v>0.5323466969591406</v>
      </c>
      <c r="AI1010" s="24" t="n">
        <v>0.3640210952208333</v>
      </c>
      <c r="AJ1010" s="24" t="n">
        <v>0.4455908685586523</v>
      </c>
      <c r="AL1010" s="24" t="n">
        <v>0.5086461513074327</v>
      </c>
      <c r="AM1010" s="24" t="n">
        <v>0.5671224752314027</v>
      </c>
      <c r="AN1010" s="24" t="n">
        <v>0.5084703124833361</v>
      </c>
      <c r="AO1010" s="24" t="n">
        <v>0.3887606419996432</v>
      </c>
      <c r="AP1010" s="24" t="n">
        <v>0.5610552971734136</v>
      </c>
      <c r="AQ1010" s="24" t="n">
        <v>0.4777920132988306</v>
      </c>
      <c r="AR1010" s="24" t="n">
        <v>0.4580501065776081</v>
      </c>
      <c r="AS1010" s="24" t="n">
        <v>0.52030775849504</v>
      </c>
      <c r="AU1010" s="24" t="n">
        <v>0.4717599725857212</v>
      </c>
      <c r="AV1010" s="24" t="n">
        <v>0.5766421385968836</v>
      </c>
      <c r="AW1010" s="24" t="n">
        <v>0.5321946064220454</v>
      </c>
      <c r="AX1010" s="24" t="n">
        <v>0.4448322189706093</v>
      </c>
    </row>
    <row r="1011">
      <c r="B1011" s="23" t="inlineStr">
        <is>
          <t>Allowing more freedom for the types of rehabilitation that is given to people in prisons in the UK</t>
        </is>
      </c>
      <c r="C1011" s="24" t="n">
        <v>0.3576935973969899</v>
      </c>
      <c r="D1011" s="24" t="n">
        <v>0.3614544877209351</v>
      </c>
      <c r="E1011" s="24" t="n">
        <v>0.3543921260693101</v>
      </c>
      <c r="G1011" s="24" t="n">
        <v>0.5294502205461312</v>
      </c>
      <c r="H1011" s="24" t="n">
        <v>0.398047012921915</v>
      </c>
      <c r="I1011" s="24" t="n">
        <v>0.3513857456726799</v>
      </c>
      <c r="J1011" s="24" t="n">
        <v>0.3969896679681501</v>
      </c>
      <c r="K1011" s="24" t="n">
        <v>0.3062133248101952</v>
      </c>
      <c r="L1011" s="24" t="n">
        <v>0.226785414735038</v>
      </c>
      <c r="N1011" s="24" t="n">
        <v>0.3897914877597191</v>
      </c>
      <c r="O1011" s="24" t="n">
        <v>0.3076024189398019</v>
      </c>
      <c r="P1011" s="24" t="n">
        <v>0.3311568320246934</v>
      </c>
      <c r="Q1011" s="24" t="n">
        <v>0.2789974815952165</v>
      </c>
      <c r="R1011" s="24" t="n">
        <v>0.3503146187532971</v>
      </c>
      <c r="S1011" s="24" t="n">
        <v>0.3765006526722044</v>
      </c>
      <c r="T1011" s="24" t="n">
        <v>0.3585443913475537</v>
      </c>
      <c r="U1011" s="24" t="n">
        <v>0.3452642600646189</v>
      </c>
      <c r="V1011" s="24" t="n">
        <v>0.4031818039961078</v>
      </c>
      <c r="W1011" s="24" t="n">
        <v>0.4097029067528331</v>
      </c>
      <c r="Y1011" s="24" t="n">
        <v>0.3508369755601705</v>
      </c>
      <c r="Z1011" s="24" t="n">
        <v>0.3745833068171412</v>
      </c>
      <c r="AA1011" s="24" t="n">
        <v>0.3332841404567248</v>
      </c>
      <c r="AB1011" s="24" t="n">
        <v>0.3718572519480366</v>
      </c>
      <c r="AD1011" s="24" t="n">
        <v>0.3491211207498997</v>
      </c>
      <c r="AE1011" s="24" t="n">
        <v>0.3700232187684931</v>
      </c>
      <c r="AF1011" s="24" t="n">
        <v>0.382240313768538</v>
      </c>
      <c r="AG1011" s="24" t="n">
        <v>0.5221931575869529</v>
      </c>
      <c r="AH1011" s="24" t="n">
        <v>0.2928231539641614</v>
      </c>
      <c r="AI1011" s="24" t="n">
        <v>0.3120325646766183</v>
      </c>
      <c r="AJ1011" s="24" t="n">
        <v>0.3298735445249402</v>
      </c>
      <c r="AL1011" s="24" t="n">
        <v>0.4011323920614714</v>
      </c>
      <c r="AM1011" s="24" t="n">
        <v>0.3524048585845526</v>
      </c>
      <c r="AN1011" s="24" t="n">
        <v>0.4141169196679832</v>
      </c>
      <c r="AO1011" s="24" t="n">
        <v>0.53937171326927</v>
      </c>
      <c r="AP1011" s="24" t="n">
        <v>0.3046744223488259</v>
      </c>
      <c r="AQ1011" s="24" t="n">
        <v>0.2506699433695416</v>
      </c>
      <c r="AR1011" s="24" t="n">
        <v>0.2745594926790407</v>
      </c>
      <c r="AS1011" s="24" t="n">
        <v>0.2970742317829008</v>
      </c>
      <c r="AU1011" s="24" t="n">
        <v>0.4311790167484191</v>
      </c>
      <c r="AV1011" s="24" t="n">
        <v>0.2518134238393992</v>
      </c>
      <c r="AW1011" s="24" t="n">
        <v>0.3910785981684823</v>
      </c>
      <c r="AX1011" s="24" t="n">
        <v>0.3478735430818396</v>
      </c>
    </row>
    <row r="1012">
      <c r="B1012" s="23" t="inlineStr">
        <is>
          <t>Don’t know</t>
        </is>
      </c>
      <c r="C1012" s="24" t="n">
        <v>0.1274654154334534</v>
      </c>
      <c r="D1012" s="24" t="n">
        <v>0.1115861791452369</v>
      </c>
      <c r="E1012" s="24" t="n">
        <v>0.1437372233450568</v>
      </c>
      <c r="G1012" s="24" t="n">
        <v>0.1255740668754002</v>
      </c>
      <c r="H1012" s="24" t="n">
        <v>0.07963419055823071</v>
      </c>
      <c r="I1012" s="24" t="n">
        <v>0.1115116670974591</v>
      </c>
      <c r="J1012" s="24" t="n">
        <v>0.09010038076888842</v>
      </c>
      <c r="K1012" s="24" t="n">
        <v>0.1800312828618235</v>
      </c>
      <c r="L1012" s="24" t="n">
        <v>0.1750132256763569</v>
      </c>
      <c r="N1012" s="24" t="n">
        <v>0.1535470507625829</v>
      </c>
      <c r="O1012" s="24" t="n">
        <v>0.1267429177990888</v>
      </c>
      <c r="P1012" s="24" t="n">
        <v>0.08310202642899013</v>
      </c>
      <c r="Q1012" s="24" t="n">
        <v>0.1711097560303114</v>
      </c>
      <c r="R1012" s="24" t="n">
        <v>0.1736912111805372</v>
      </c>
      <c r="S1012" s="24" t="n">
        <v>0.1061146869612139</v>
      </c>
      <c r="T1012" s="24" t="n">
        <v>0.1110267245655532</v>
      </c>
      <c r="U1012" s="24" t="n">
        <v>0.1187360224650289</v>
      </c>
      <c r="V1012" s="24" t="n">
        <v>0.1476832486843525</v>
      </c>
      <c r="W1012" s="24" t="n">
        <v>0.1172935105704303</v>
      </c>
      <c r="Y1012" s="24" t="n">
        <v>0.1098970868490986</v>
      </c>
      <c r="Z1012" s="24" t="n">
        <v>0.129517088656324</v>
      </c>
      <c r="AA1012" s="24" t="n">
        <v>0.1293847048387967</v>
      </c>
      <c r="AB1012" s="24" t="n">
        <v>0.1436608415227561</v>
      </c>
      <c r="AD1012" s="24" t="n">
        <v>0.09925259272527974</v>
      </c>
      <c r="AE1012" s="24" t="n">
        <v>0.08732062721377305</v>
      </c>
      <c r="AF1012" s="24" t="n">
        <v>0.0408077403301538</v>
      </c>
      <c r="AG1012" s="24" t="n">
        <v>0.05809116054431086</v>
      </c>
      <c r="AH1012" s="24" t="n">
        <v>0.174830149076698</v>
      </c>
      <c r="AI1012" s="24" t="n">
        <v>0.3239463401025482</v>
      </c>
      <c r="AJ1012" s="24" t="n">
        <v>0.2245355869164075</v>
      </c>
      <c r="AL1012" s="24" t="n">
        <v>0.0902214566310957</v>
      </c>
      <c r="AM1012" s="24" t="n">
        <v>0.08047266618404487</v>
      </c>
      <c r="AN1012" s="24" t="n">
        <v>0.07741276784868072</v>
      </c>
      <c r="AO1012" s="24" t="n">
        <v>0.07186764473108673</v>
      </c>
      <c r="AP1012" s="24" t="n">
        <v>0.1342702804777604</v>
      </c>
      <c r="AQ1012" s="24" t="n">
        <v>0.271538043331628</v>
      </c>
      <c r="AR1012" s="24" t="n">
        <v>0.2673904007433513</v>
      </c>
      <c r="AS1012" s="24" t="n">
        <v>0.1826180097220594</v>
      </c>
      <c r="AU1012" s="24" t="n">
        <v>0.09706101066585972</v>
      </c>
      <c r="AV1012" s="24" t="n">
        <v>0.1715444375637172</v>
      </c>
      <c r="AW1012" s="24" t="n">
        <v>0.07672679540947229</v>
      </c>
      <c r="AX1012" s="24" t="n">
        <v>0.2072942379475511</v>
      </c>
    </row>
    <row r="1014">
      <c r="B1014" s="20" t="inlineStr">
        <is>
          <t>In other countries outside the UK, prisons that have been given more freedom to try new approaches have seen some of the biggest improvements in rehabilitative outcomes. Some argue that one-size-fits-all standards can prevent prisons from finding what works best for their population. Which of the following do you think would be the best approach for rehabilitation in the UK?</t>
        </is>
      </c>
    </row>
    <row r="1015">
      <c r="B1015" s="21" t="inlineStr">
        <is>
          <t>BASE: Respondents who answered this question (50% of total)</t>
        </is>
      </c>
    </row>
    <row r="1016">
      <c r="B1016" s="16" t="inlineStr">
        <is>
          <t>Unweighted</t>
        </is>
      </c>
      <c r="C1016" s="22" t="n">
        <v>1010</v>
      </c>
      <c r="D1016" s="22" t="n">
        <v>470</v>
      </c>
      <c r="E1016" s="22" t="n">
        <v>537</v>
      </c>
      <c r="G1016" s="22" t="n">
        <v>149</v>
      </c>
      <c r="H1016" s="22" t="n">
        <v>191</v>
      </c>
      <c r="I1016" s="22" t="n">
        <v>152</v>
      </c>
      <c r="J1016" s="22" t="n">
        <v>156</v>
      </c>
      <c r="K1016" s="22" t="n">
        <v>148</v>
      </c>
      <c r="L1016" s="22" t="n">
        <v>214</v>
      </c>
      <c r="N1016" s="22" t="n">
        <v>53</v>
      </c>
      <c r="O1016" s="22" t="n">
        <v>48</v>
      </c>
      <c r="P1016" s="22" t="n">
        <v>132</v>
      </c>
      <c r="Q1016" s="22" t="n">
        <v>106</v>
      </c>
      <c r="R1016" s="22" t="n">
        <v>77</v>
      </c>
      <c r="S1016" s="22" t="n">
        <v>107</v>
      </c>
      <c r="T1016" s="22" t="n">
        <v>114</v>
      </c>
      <c r="U1016" s="22" t="n">
        <v>145</v>
      </c>
      <c r="V1016" s="22" t="n">
        <v>143</v>
      </c>
      <c r="W1016" s="22" t="n">
        <v>85</v>
      </c>
      <c r="Y1016" s="22" t="n">
        <v>279</v>
      </c>
      <c r="Z1016" s="22" t="n">
        <v>258</v>
      </c>
      <c r="AA1016" s="22" t="n">
        <v>220</v>
      </c>
      <c r="AB1016" s="22" t="n">
        <v>246</v>
      </c>
      <c r="AD1016" s="22" t="n">
        <v>177</v>
      </c>
      <c r="AE1016" s="22" t="n">
        <v>316</v>
      </c>
      <c r="AF1016" s="22" t="n">
        <v>81</v>
      </c>
      <c r="AG1016" s="22" t="n">
        <v>49</v>
      </c>
      <c r="AH1016" s="22" t="n">
        <v>137</v>
      </c>
      <c r="AI1016" s="22" t="n">
        <v>21</v>
      </c>
      <c r="AJ1016" s="22" t="n">
        <v>229</v>
      </c>
      <c r="AL1016" s="22" t="n">
        <v>158</v>
      </c>
      <c r="AM1016" s="22" t="n">
        <v>206</v>
      </c>
      <c r="AN1016" s="22" t="n">
        <v>93</v>
      </c>
      <c r="AO1016" s="22" t="n">
        <v>109</v>
      </c>
      <c r="AP1016" s="22" t="n">
        <v>224</v>
      </c>
      <c r="AQ1016" s="22" t="n">
        <v>90</v>
      </c>
      <c r="AR1016" s="22" t="n">
        <v>89</v>
      </c>
      <c r="AS1016" s="22" t="n">
        <v>41</v>
      </c>
      <c r="AU1016" s="22" t="n">
        <v>196</v>
      </c>
      <c r="AV1016" s="22" t="n">
        <v>295</v>
      </c>
      <c r="AW1016" s="22" t="n">
        <v>353</v>
      </c>
      <c r="AX1016" s="22" t="n">
        <v>166</v>
      </c>
    </row>
    <row r="1017">
      <c r="B1017" s="18" t="inlineStr">
        <is>
          <t>Weighted</t>
        </is>
      </c>
      <c r="C1017" s="22" t="n">
        <v>1014</v>
      </c>
      <c r="D1017" s="22" t="n">
        <v>496</v>
      </c>
      <c r="E1017" s="22" t="n">
        <v>516</v>
      </c>
      <c r="G1017" s="22" t="n">
        <v>146</v>
      </c>
      <c r="H1017" s="22" t="n">
        <v>186</v>
      </c>
      <c r="I1017" s="22" t="n">
        <v>156</v>
      </c>
      <c r="J1017" s="22" t="n">
        <v>169</v>
      </c>
      <c r="K1017" s="22" t="n">
        <v>147</v>
      </c>
      <c r="L1017" s="22" t="n">
        <v>210</v>
      </c>
      <c r="N1017" s="22" t="n">
        <v>57</v>
      </c>
      <c r="O1017" s="22" t="n">
        <v>43</v>
      </c>
      <c r="P1017" s="22" t="n">
        <v>127</v>
      </c>
      <c r="Q1017" s="22" t="n">
        <v>101</v>
      </c>
      <c r="R1017" s="22" t="n">
        <v>76</v>
      </c>
      <c r="S1017" s="22" t="n">
        <v>102</v>
      </c>
      <c r="T1017" s="22" t="n">
        <v>107</v>
      </c>
      <c r="U1017" s="22" t="n">
        <v>151</v>
      </c>
      <c r="V1017" s="22" t="n">
        <v>158</v>
      </c>
      <c r="W1017" s="22" t="n">
        <v>93</v>
      </c>
      <c r="Y1017" s="22" t="n">
        <v>265</v>
      </c>
      <c r="Z1017" s="22" t="n">
        <v>278</v>
      </c>
      <c r="AA1017" s="22" t="n">
        <v>211</v>
      </c>
      <c r="AB1017" s="22" t="n">
        <v>260</v>
      </c>
      <c r="AD1017" s="22" t="n">
        <v>173</v>
      </c>
      <c r="AE1017" s="22" t="n">
        <v>318</v>
      </c>
      <c r="AF1017" s="22" t="n">
        <v>85</v>
      </c>
      <c r="AG1017" s="22" t="n">
        <v>48</v>
      </c>
      <c r="AH1017" s="22" t="n">
        <v>140</v>
      </c>
      <c r="AI1017" s="22" t="n">
        <v>21</v>
      </c>
      <c r="AJ1017" s="22" t="n">
        <v>230</v>
      </c>
      <c r="AL1017" s="22" t="n">
        <v>154</v>
      </c>
      <c r="AM1017" s="22" t="n">
        <v>204</v>
      </c>
      <c r="AN1017" s="22" t="n">
        <v>96</v>
      </c>
      <c r="AO1017" s="22" t="n">
        <v>107</v>
      </c>
      <c r="AP1017" s="22" t="n">
        <v>228</v>
      </c>
      <c r="AQ1017" s="22" t="n">
        <v>91</v>
      </c>
      <c r="AR1017" s="22" t="n">
        <v>90</v>
      </c>
      <c r="AS1017" s="22" t="n">
        <v>44</v>
      </c>
      <c r="AU1017" s="22" t="n">
        <v>199</v>
      </c>
      <c r="AV1017" s="22" t="n">
        <v>298</v>
      </c>
      <c r="AW1017" s="22" t="n">
        <v>350</v>
      </c>
      <c r="AX1017" s="22" t="n">
        <v>167</v>
      </c>
    </row>
    <row r="1018">
      <c r="B1018" s="23" t="inlineStr">
        <is>
          <t>Maintaining minimum standards in rehabilitation across the UK for people leaving prison</t>
        </is>
      </c>
      <c r="C1018" s="24" t="n">
        <v>0.4462117851121379</v>
      </c>
      <c r="D1018" s="24" t="n">
        <v>0.4799478415592301</v>
      </c>
      <c r="E1018" s="24" t="n">
        <v>0.4132955165547122</v>
      </c>
      <c r="G1018" s="24" t="n">
        <v>0.3412574401435594</v>
      </c>
      <c r="H1018" s="24" t="n">
        <v>0.4420908535519287</v>
      </c>
      <c r="I1018" s="24" t="n">
        <v>0.4754192492508797</v>
      </c>
      <c r="J1018" s="24" t="n">
        <v>0.540530075289291</v>
      </c>
      <c r="K1018" s="24" t="n">
        <v>0.4008401220181008</v>
      </c>
      <c r="L1018" s="24" t="n">
        <v>0.4570260988458283</v>
      </c>
      <c r="N1018" s="24" t="n">
        <v>0.4318184485108407</v>
      </c>
      <c r="O1018" s="24" t="n">
        <v>0.3000339557062285</v>
      </c>
      <c r="P1018" s="24" t="n">
        <v>0.4763918535815406</v>
      </c>
      <c r="Q1018" s="24" t="n">
        <v>0.4477613271700904</v>
      </c>
      <c r="R1018" s="24" t="n">
        <v>0.403261333137698</v>
      </c>
      <c r="S1018" s="24" t="n">
        <v>0.5049180507998536</v>
      </c>
      <c r="T1018" s="24" t="n">
        <v>0.3353389400442592</v>
      </c>
      <c r="U1018" s="24" t="n">
        <v>0.4724681574510954</v>
      </c>
      <c r="V1018" s="24" t="n">
        <v>0.4675246071152777</v>
      </c>
      <c r="W1018" s="24" t="n">
        <v>0.4993497768048041</v>
      </c>
      <c r="Y1018" s="24" t="n">
        <v>0.4614991144219867</v>
      </c>
      <c r="Z1018" s="24" t="n">
        <v>0.4056341432945393</v>
      </c>
      <c r="AA1018" s="24" t="n">
        <v>0.4694353573376142</v>
      </c>
      <c r="AB1018" s="24" t="n">
        <v>0.455136956299009</v>
      </c>
      <c r="AD1018" s="24" t="n">
        <v>0.4580685256848834</v>
      </c>
      <c r="AE1018" s="24" t="n">
        <v>0.4466906038810216</v>
      </c>
      <c r="AF1018" s="24" t="n">
        <v>0.5026984403584042</v>
      </c>
      <c r="AG1018" s="24" t="n">
        <v>0.3563057100974885</v>
      </c>
      <c r="AH1018" s="24" t="n">
        <v>0.5401883275048074</v>
      </c>
      <c r="AI1018" s="24" t="n">
        <v>0.2923655009805788</v>
      </c>
      <c r="AJ1018" s="24" t="n">
        <v>0.3910691618294986</v>
      </c>
      <c r="AL1018" s="24" t="n">
        <v>0.5058306436410686</v>
      </c>
      <c r="AM1018" s="24" t="n">
        <v>0.4531609597024086</v>
      </c>
      <c r="AN1018" s="24" t="n">
        <v>0.4853913767533939</v>
      </c>
      <c r="AO1018" s="24" t="n">
        <v>0.4237426580769304</v>
      </c>
      <c r="AP1018" s="24" t="n">
        <v>0.4732780142236197</v>
      </c>
      <c r="AQ1018" s="24" t="n">
        <v>0.3424700638736771</v>
      </c>
      <c r="AR1018" s="24" t="n">
        <v>0.3429907417718747</v>
      </c>
      <c r="AS1018" s="24" t="n">
        <v>0.459226003429755</v>
      </c>
      <c r="AU1018" s="24" t="n">
        <v>0.3212152557475775</v>
      </c>
      <c r="AV1018" s="24" t="n">
        <v>0.4932993850585146</v>
      </c>
      <c r="AW1018" s="24" t="n">
        <v>0.474105055137042</v>
      </c>
      <c r="AX1018" s="24" t="n">
        <v>0.4523186552325391</v>
      </c>
    </row>
    <row r="1019">
      <c r="B1019" s="23" t="inlineStr">
        <is>
          <t>Allowing more freedom for the types of rehabilitation that is given to people in prisons in the UK</t>
        </is>
      </c>
      <c r="C1019" s="24" t="n">
        <v>0.4385671548674211</v>
      </c>
      <c r="D1019" s="24" t="n">
        <v>0.4398883691136897</v>
      </c>
      <c r="E1019" s="24" t="n">
        <v>0.4375098843458929</v>
      </c>
      <c r="G1019" s="24" t="n">
        <v>0.5628071070406343</v>
      </c>
      <c r="H1019" s="24" t="n">
        <v>0.4855064232902338</v>
      </c>
      <c r="I1019" s="24" t="n">
        <v>0.4109787082977738</v>
      </c>
      <c r="J1019" s="24" t="n">
        <v>0.389998601817557</v>
      </c>
      <c r="K1019" s="24" t="n">
        <v>0.4606969280045013</v>
      </c>
      <c r="L1019" s="24" t="n">
        <v>0.3549059857884594</v>
      </c>
      <c r="N1019" s="24" t="n">
        <v>0.5130299143414637</v>
      </c>
      <c r="O1019" s="24" t="n">
        <v>0.6425708176787809</v>
      </c>
      <c r="P1019" s="24" t="n">
        <v>0.4126225869692677</v>
      </c>
      <c r="Q1019" s="24" t="n">
        <v>0.4181669339017565</v>
      </c>
      <c r="R1019" s="24" t="n">
        <v>0.4680289944225579</v>
      </c>
      <c r="S1019" s="24" t="n">
        <v>0.3988248369220331</v>
      </c>
      <c r="T1019" s="24" t="n">
        <v>0.5089691988011122</v>
      </c>
      <c r="U1019" s="24" t="n">
        <v>0.4302433027104978</v>
      </c>
      <c r="V1019" s="24" t="n">
        <v>0.400525867972561</v>
      </c>
      <c r="W1019" s="24" t="n">
        <v>0.3724845099786083</v>
      </c>
      <c r="Y1019" s="24" t="n">
        <v>0.4794111976934878</v>
      </c>
      <c r="Z1019" s="24" t="n">
        <v>0.449187261223055</v>
      </c>
      <c r="AA1019" s="24" t="n">
        <v>0.4141170010542019</v>
      </c>
      <c r="AB1019" s="24" t="n">
        <v>0.405337082705912</v>
      </c>
      <c r="AD1019" s="24" t="n">
        <v>0.4264377984114467</v>
      </c>
      <c r="AE1019" s="24" t="n">
        <v>0.4764943019207566</v>
      </c>
      <c r="AF1019" s="24" t="n">
        <v>0.4430292578800863</v>
      </c>
      <c r="AG1019" s="24" t="n">
        <v>0.4341373893443357</v>
      </c>
      <c r="AH1019" s="24" t="n">
        <v>0.3750351342273476</v>
      </c>
      <c r="AI1019" s="24" t="n">
        <v>0.3345400069652965</v>
      </c>
      <c r="AJ1019" s="24" t="n">
        <v>0.4427432438311988</v>
      </c>
      <c r="AL1019" s="24" t="n">
        <v>0.375478105657248</v>
      </c>
      <c r="AM1019" s="24" t="n">
        <v>0.4694990031643102</v>
      </c>
      <c r="AN1019" s="24" t="n">
        <v>0.4386363429453843</v>
      </c>
      <c r="AO1019" s="24" t="n">
        <v>0.4839590853491409</v>
      </c>
      <c r="AP1019" s="24" t="n">
        <v>0.4430754502616396</v>
      </c>
      <c r="AQ1019" s="24" t="n">
        <v>0.4159899641786439</v>
      </c>
      <c r="AR1019" s="24" t="n">
        <v>0.4216619401570785</v>
      </c>
      <c r="AS1019" s="24" t="n">
        <v>0.4626860390667863</v>
      </c>
      <c r="AU1019" s="24" t="n">
        <v>0.6076910835059691</v>
      </c>
      <c r="AV1019" s="24" t="n">
        <v>0.3362850598650489</v>
      </c>
      <c r="AW1019" s="24" t="n">
        <v>0.4559989915064663</v>
      </c>
      <c r="AX1019" s="24" t="n">
        <v>0.3833978998048948</v>
      </c>
    </row>
    <row r="1020">
      <c r="B1020" s="23" t="inlineStr">
        <is>
          <t>Don’t know</t>
        </is>
      </c>
      <c r="C1020" s="24" t="n">
        <v>0.1152210600204409</v>
      </c>
      <c r="D1020" s="24" t="n">
        <v>0.08016378932708013</v>
      </c>
      <c r="E1020" s="24" t="n">
        <v>0.149194599099395</v>
      </c>
      <c r="G1020" s="24" t="n">
        <v>0.09593545281580637</v>
      </c>
      <c r="H1020" s="24" t="n">
        <v>0.07240272315783761</v>
      </c>
      <c r="I1020" s="24" t="n">
        <v>0.1136020424513465</v>
      </c>
      <c r="J1020" s="24" t="n">
        <v>0.0694713228931519</v>
      </c>
      <c r="K1020" s="24" t="n">
        <v>0.1384629499773979</v>
      </c>
      <c r="L1020" s="24" t="n">
        <v>0.1880679153657123</v>
      </c>
      <c r="N1020" s="24" t="n">
        <v>0.05515163714769568</v>
      </c>
      <c r="O1020" s="24" t="n">
        <v>0.0573952266149906</v>
      </c>
      <c r="P1020" s="24" t="n">
        <v>0.1109855594491916</v>
      </c>
      <c r="Q1020" s="24" t="n">
        <v>0.1340717389281529</v>
      </c>
      <c r="R1020" s="24" t="n">
        <v>0.1287096724397439</v>
      </c>
      <c r="S1020" s="24" t="n">
        <v>0.09625711227811341</v>
      </c>
      <c r="T1020" s="24" t="n">
        <v>0.1556918611546287</v>
      </c>
      <c r="U1020" s="24" t="n">
        <v>0.09728853983840668</v>
      </c>
      <c r="V1020" s="24" t="n">
        <v>0.1319495249121613</v>
      </c>
      <c r="W1020" s="24" t="n">
        <v>0.1281657132165877</v>
      </c>
      <c r="Y1020" s="24" t="n">
        <v>0.0590896878845255</v>
      </c>
      <c r="Z1020" s="24" t="n">
        <v>0.1451785954824057</v>
      </c>
      <c r="AA1020" s="24" t="n">
        <v>0.1164476416081838</v>
      </c>
      <c r="AB1020" s="24" t="n">
        <v>0.1395259609950792</v>
      </c>
      <c r="AD1020" s="24" t="n">
        <v>0.1154936759036699</v>
      </c>
      <c r="AE1020" s="24" t="n">
        <v>0.07681509419822181</v>
      </c>
      <c r="AF1020" s="24" t="n">
        <v>0.05427230176150976</v>
      </c>
      <c r="AG1020" s="24" t="n">
        <v>0.209556900558176</v>
      </c>
      <c r="AH1020" s="24" t="n">
        <v>0.08477653826784508</v>
      </c>
      <c r="AI1020" s="24" t="n">
        <v>0.3730944920541245</v>
      </c>
      <c r="AJ1020" s="24" t="n">
        <v>0.1661875943393028</v>
      </c>
      <c r="AL1020" s="24" t="n">
        <v>0.1186912507016835</v>
      </c>
      <c r="AM1020" s="24" t="n">
        <v>0.07734003713328118</v>
      </c>
      <c r="AN1020" s="24" t="n">
        <v>0.07597228030122175</v>
      </c>
      <c r="AO1020" s="24" t="n">
        <v>0.09229825657392875</v>
      </c>
      <c r="AP1020" s="24" t="n">
        <v>0.08364653551474056</v>
      </c>
      <c r="AQ1020" s="24" t="n">
        <v>0.2415399719476789</v>
      </c>
      <c r="AR1020" s="24" t="n">
        <v>0.2353473180710469</v>
      </c>
      <c r="AS1020" s="24" t="n">
        <v>0.07808795750345869</v>
      </c>
      <c r="AU1020" s="24" t="n">
        <v>0.07109366074645328</v>
      </c>
      <c r="AV1020" s="24" t="n">
        <v>0.1704155550764365</v>
      </c>
      <c r="AW1020" s="24" t="n">
        <v>0.06989595335649151</v>
      </c>
      <c r="AX1020" s="24" t="n">
        <v>0.1642834449625661</v>
      </c>
    </row>
    <row r="1022">
      <c r="B1022" s="20" t="inlineStr">
        <is>
          <t>Investment in rehabilitation is not about being soft on crime. Instead, it is about making people less likely to commit more crimes after they are released. If prison does not reduce reoffending, the public pays the price through more crime, more victims and less safety. Education, treatment and work skills are tools for public protection, not rewards. Having read this, to what extent would you support or oppose the government investing more in rehabilitation for people in prison?</t>
        </is>
      </c>
    </row>
    <row r="1023">
      <c r="B1023" s="21" t="inlineStr">
        <is>
          <t>BASE: Respondents who answered this question (32% of total)</t>
        </is>
      </c>
    </row>
    <row r="1024">
      <c r="B1024" s="16" t="inlineStr">
        <is>
          <t>Unweighted</t>
        </is>
      </c>
      <c r="C1024" s="22" t="n">
        <v>640</v>
      </c>
      <c r="D1024" s="22" t="n">
        <v>289</v>
      </c>
      <c r="E1024" s="22" t="n">
        <v>350</v>
      </c>
      <c r="G1024" s="22" t="n">
        <v>87</v>
      </c>
      <c r="H1024" s="22" t="n">
        <v>102</v>
      </c>
      <c r="I1024" s="22" t="n">
        <v>105</v>
      </c>
      <c r="J1024" s="22" t="n">
        <v>107</v>
      </c>
      <c r="K1024" s="22" t="n">
        <v>95</v>
      </c>
      <c r="L1024" s="22" t="n">
        <v>144</v>
      </c>
      <c r="N1024" s="22" t="n">
        <v>31</v>
      </c>
      <c r="O1024" s="22" t="n">
        <v>36</v>
      </c>
      <c r="P1024" s="22" t="n">
        <v>75</v>
      </c>
      <c r="Q1024" s="22" t="n">
        <v>75</v>
      </c>
      <c r="R1024" s="22" t="n">
        <v>43</v>
      </c>
      <c r="S1024" s="22" t="n">
        <v>73</v>
      </c>
      <c r="T1024" s="22" t="n">
        <v>76</v>
      </c>
      <c r="U1024" s="22" t="n">
        <v>102</v>
      </c>
      <c r="V1024" s="22" t="n">
        <v>82</v>
      </c>
      <c r="W1024" s="22" t="n">
        <v>47</v>
      </c>
      <c r="Y1024" s="22" t="n">
        <v>160</v>
      </c>
      <c r="Z1024" s="22" t="n">
        <v>159</v>
      </c>
      <c r="AA1024" s="22" t="n">
        <v>152</v>
      </c>
      <c r="AB1024" s="22" t="n">
        <v>161</v>
      </c>
      <c r="AD1024" s="22" t="n">
        <v>117</v>
      </c>
      <c r="AE1024" s="22" t="n">
        <v>195</v>
      </c>
      <c r="AF1024" s="22" t="n">
        <v>56</v>
      </c>
      <c r="AG1024" s="22" t="n">
        <v>37</v>
      </c>
      <c r="AH1024" s="22" t="n">
        <v>82</v>
      </c>
      <c r="AI1024" s="22" t="n">
        <v>14</v>
      </c>
      <c r="AJ1024" s="22" t="n">
        <v>139</v>
      </c>
      <c r="AL1024" s="22" t="n">
        <v>97</v>
      </c>
      <c r="AM1024" s="22" t="n">
        <v>132</v>
      </c>
      <c r="AN1024" s="22" t="n">
        <v>67</v>
      </c>
      <c r="AO1024" s="22" t="n">
        <v>70</v>
      </c>
      <c r="AP1024" s="22" t="n">
        <v>129</v>
      </c>
      <c r="AQ1024" s="22" t="n">
        <v>59</v>
      </c>
      <c r="AR1024" s="22" t="n">
        <v>64</v>
      </c>
      <c r="AS1024" s="22" t="n">
        <v>22</v>
      </c>
      <c r="AU1024" s="22" t="n">
        <v>142</v>
      </c>
      <c r="AV1024" s="22" t="n">
        <v>162</v>
      </c>
      <c r="AW1024" s="22" t="n">
        <v>216</v>
      </c>
      <c r="AX1024" s="22" t="n">
        <v>120</v>
      </c>
    </row>
    <row r="1025">
      <c r="B1025" s="18" t="inlineStr">
        <is>
          <t>Weighted</t>
        </is>
      </c>
      <c r="C1025" s="22" t="n">
        <v>638</v>
      </c>
      <c r="D1025" s="22" t="n">
        <v>303</v>
      </c>
      <c r="E1025" s="22" t="n">
        <v>334</v>
      </c>
      <c r="G1025" s="22" t="n">
        <v>85</v>
      </c>
      <c r="H1025" s="22" t="n">
        <v>97</v>
      </c>
      <c r="I1025" s="22" t="n">
        <v>104</v>
      </c>
      <c r="J1025" s="22" t="n">
        <v>118</v>
      </c>
      <c r="K1025" s="22" t="n">
        <v>95</v>
      </c>
      <c r="L1025" s="22" t="n">
        <v>139</v>
      </c>
      <c r="N1025" s="22" t="n">
        <v>35</v>
      </c>
      <c r="O1025" s="22" t="n">
        <v>32</v>
      </c>
      <c r="P1025" s="22" t="n">
        <v>72</v>
      </c>
      <c r="Q1025" s="22" t="n">
        <v>70</v>
      </c>
      <c r="R1025" s="22" t="n">
        <v>41</v>
      </c>
      <c r="S1025" s="22" t="n">
        <v>68</v>
      </c>
      <c r="T1025" s="22" t="n">
        <v>71</v>
      </c>
      <c r="U1025" s="22" t="n">
        <v>108</v>
      </c>
      <c r="V1025" s="22" t="n">
        <v>90</v>
      </c>
      <c r="W1025" s="22" t="n">
        <v>50</v>
      </c>
      <c r="Y1025" s="22" t="n">
        <v>151</v>
      </c>
      <c r="Z1025" s="22" t="n">
        <v>171</v>
      </c>
      <c r="AA1025" s="22" t="n">
        <v>144</v>
      </c>
      <c r="AB1025" s="22" t="n">
        <v>171</v>
      </c>
      <c r="AD1025" s="22" t="n">
        <v>114</v>
      </c>
      <c r="AE1025" s="22" t="n">
        <v>193</v>
      </c>
      <c r="AF1025" s="22" t="n">
        <v>58</v>
      </c>
      <c r="AG1025" s="22" t="n">
        <v>35</v>
      </c>
      <c r="AH1025" s="22" t="n">
        <v>82</v>
      </c>
      <c r="AI1025" s="22" t="n">
        <v>15</v>
      </c>
      <c r="AJ1025" s="22" t="n">
        <v>141</v>
      </c>
      <c r="AL1025" s="22" t="n">
        <v>94</v>
      </c>
      <c r="AM1025" s="22" t="n">
        <v>130</v>
      </c>
      <c r="AN1025" s="22" t="n">
        <v>68</v>
      </c>
      <c r="AO1025" s="22" t="n">
        <v>67</v>
      </c>
      <c r="AP1025" s="22" t="n">
        <v>131</v>
      </c>
      <c r="AQ1025" s="22" t="n">
        <v>58</v>
      </c>
      <c r="AR1025" s="22" t="n">
        <v>66</v>
      </c>
      <c r="AS1025" s="22" t="n">
        <v>23</v>
      </c>
      <c r="AU1025" s="22" t="n">
        <v>140</v>
      </c>
      <c r="AV1025" s="22" t="n">
        <v>162</v>
      </c>
      <c r="AW1025" s="22" t="n">
        <v>216</v>
      </c>
      <c r="AX1025" s="22" t="n">
        <v>120</v>
      </c>
    </row>
    <row r="1026">
      <c r="B1026" s="23" t="inlineStr">
        <is>
          <t>Strongly oppose</t>
        </is>
      </c>
      <c r="C1026" s="24" t="n">
        <v>0.03709387916586712</v>
      </c>
      <c r="D1026" s="24" t="n">
        <v>0.04890770064581487</v>
      </c>
      <c r="E1026" s="24" t="n">
        <v>0.02641770378091571</v>
      </c>
      <c r="G1026" s="24" t="n">
        <v>0.07205836589881867</v>
      </c>
      <c r="H1026" s="24" t="n">
        <v>0.02091024677372795</v>
      </c>
      <c r="I1026" s="24" t="n">
        <v>0.07219661937598595</v>
      </c>
      <c r="J1026" s="24" t="n">
        <v>0.02299214152709532</v>
      </c>
      <c r="K1026" s="24" t="n">
        <v>0.04291452025290454</v>
      </c>
      <c r="L1026" s="24" t="n">
        <v>0.008443219850318692</v>
      </c>
      <c r="N1026" s="24" t="n">
        <v>0</v>
      </c>
      <c r="O1026" s="24" t="n">
        <v>0.02763404829773765</v>
      </c>
      <c r="P1026" s="24" t="n">
        <v>0.07027267560807841</v>
      </c>
      <c r="Q1026" s="24" t="n">
        <v>0.04136679486896752</v>
      </c>
      <c r="R1026" s="24" t="n">
        <v>0</v>
      </c>
      <c r="S1026" s="24" t="n">
        <v>0</v>
      </c>
      <c r="T1026" s="24" t="n">
        <v>0.02834104314103518</v>
      </c>
      <c r="U1026" s="24" t="n">
        <v>0.0329670741050112</v>
      </c>
      <c r="V1026" s="24" t="n">
        <v>0.07749834919412291</v>
      </c>
      <c r="W1026" s="24" t="n">
        <v>0.04582159989004565</v>
      </c>
      <c r="Y1026" s="24" t="n">
        <v>0.01305351219198387</v>
      </c>
      <c r="Z1026" s="24" t="n">
        <v>0.05035958438334207</v>
      </c>
      <c r="AA1026" s="24" t="n">
        <v>0.04986255300673128</v>
      </c>
      <c r="AB1026" s="24" t="n">
        <v>0.03431477445555403</v>
      </c>
      <c r="AD1026" s="24" t="n">
        <v>0.03622224453758858</v>
      </c>
      <c r="AE1026" s="24" t="n">
        <v>0.03803389917620088</v>
      </c>
      <c r="AF1026" s="24" t="n">
        <v>0.02207476103236244</v>
      </c>
      <c r="AG1026" s="24" t="n">
        <v>0.02349801555737873</v>
      </c>
      <c r="AH1026" s="24" t="n">
        <v>0.05083552656232718</v>
      </c>
      <c r="AI1026" s="24" t="n">
        <v>0.07698661163780912</v>
      </c>
      <c r="AJ1026" s="24" t="n">
        <v>0.03394266113348224</v>
      </c>
      <c r="AL1026" s="24" t="n">
        <v>0</v>
      </c>
      <c r="AM1026" s="24" t="n">
        <v>0.03637622695874254</v>
      </c>
      <c r="AN1026" s="24" t="n">
        <v>0</v>
      </c>
      <c r="AO1026" s="24" t="n">
        <v>0.01238665797694195</v>
      </c>
      <c r="AP1026" s="24" t="n">
        <v>0.0868687570895583</v>
      </c>
      <c r="AQ1026" s="24" t="n">
        <v>0.01675817915875838</v>
      </c>
      <c r="AR1026" s="24" t="n">
        <v>0.06600824929273312</v>
      </c>
      <c r="AS1026" s="24" t="n">
        <v>0.06069106872577324</v>
      </c>
      <c r="AU1026" s="24" t="n">
        <v>0.0150169726906215</v>
      </c>
      <c r="AV1026" s="24" t="n">
        <v>0.04933845850049927</v>
      </c>
      <c r="AW1026" s="24" t="n">
        <v>0.03884023480611838</v>
      </c>
      <c r="AX1026" s="24" t="n">
        <v>0.04326373284819172</v>
      </c>
    </row>
    <row r="1027">
      <c r="B1027" s="23" t="inlineStr">
        <is>
          <t>Somewhat oppose</t>
        </is>
      </c>
      <c r="C1027" s="24" t="n">
        <v>0.07491661728406526</v>
      </c>
      <c r="D1027" s="24" t="n">
        <v>0.07340262466620745</v>
      </c>
      <c r="E1027" s="24" t="n">
        <v>0.07638262361327096</v>
      </c>
      <c r="G1027" s="24" t="n">
        <v>0.1173624547713652</v>
      </c>
      <c r="H1027" s="24" t="n">
        <v>0.1160108799071313</v>
      </c>
      <c r="I1027" s="24" t="n">
        <v>0.1186139095204892</v>
      </c>
      <c r="J1027" s="24" t="n">
        <v>0.04074490077318439</v>
      </c>
      <c r="K1027" s="24" t="n">
        <v>0.04592469242056196</v>
      </c>
      <c r="L1027" s="24" t="n">
        <v>0.0361622231477077</v>
      </c>
      <c r="N1027" s="24" t="n">
        <v>0.0619505574954561</v>
      </c>
      <c r="O1027" s="24" t="n">
        <v>0.05301674121093402</v>
      </c>
      <c r="P1027" s="24" t="n">
        <v>0.1160703787867066</v>
      </c>
      <c r="Q1027" s="24" t="n">
        <v>0.05167234101714381</v>
      </c>
      <c r="R1027" s="24" t="n">
        <v>0.08023558457986461</v>
      </c>
      <c r="S1027" s="24" t="n">
        <v>0.08171640946895362</v>
      </c>
      <c r="T1027" s="24" t="n">
        <v>0.05043998233327947</v>
      </c>
      <c r="U1027" s="24" t="n">
        <v>0.1058544095643039</v>
      </c>
      <c r="V1027" s="24" t="n">
        <v>0.05261681746266459</v>
      </c>
      <c r="W1027" s="24" t="n">
        <v>0.06590969504745714</v>
      </c>
      <c r="Y1027" s="24" t="n">
        <v>0.06033499572903211</v>
      </c>
      <c r="Z1027" s="24" t="n">
        <v>0.07963349701201815</v>
      </c>
      <c r="AA1027" s="24" t="n">
        <v>0.08792404368485755</v>
      </c>
      <c r="AB1027" s="24" t="n">
        <v>0.07212537594471431</v>
      </c>
      <c r="AD1027" s="24" t="n">
        <v>0.1086820518948929</v>
      </c>
      <c r="AE1027" s="24" t="n">
        <v>0.05539976766938372</v>
      </c>
      <c r="AF1027" s="24" t="n">
        <v>0.07041473449171125</v>
      </c>
      <c r="AG1027" s="24" t="n">
        <v>0.05410000332821371</v>
      </c>
      <c r="AH1027" s="24" t="n">
        <v>0.08519542201014693</v>
      </c>
      <c r="AI1027" s="24" t="n">
        <v>0.07421795068431276</v>
      </c>
      <c r="AJ1027" s="24" t="n">
        <v>0.07542889765060064</v>
      </c>
      <c r="AL1027" s="24" t="n">
        <v>0.08764207155007508</v>
      </c>
      <c r="AM1027" s="24" t="n">
        <v>0.09180255752323152</v>
      </c>
      <c r="AN1027" s="24" t="n">
        <v>0.05484565334063459</v>
      </c>
      <c r="AO1027" s="24" t="n">
        <v>0.1182344723456933</v>
      </c>
      <c r="AP1027" s="24" t="n">
        <v>0.08299170121822957</v>
      </c>
      <c r="AQ1027" s="24" t="n">
        <v>0.01832061123609753</v>
      </c>
      <c r="AR1027" s="24" t="n">
        <v>0.02555623111861357</v>
      </c>
      <c r="AS1027" s="24" t="n">
        <v>0.0980594371775677</v>
      </c>
      <c r="AU1027" s="24" t="n">
        <v>0.04744820127672641</v>
      </c>
      <c r="AV1027" s="24" t="n">
        <v>0.05032287105101185</v>
      </c>
      <c r="AW1027" s="24" t="n">
        <v>0.05518472928066339</v>
      </c>
      <c r="AX1027" s="24" t="n">
        <v>0.1759441108511487</v>
      </c>
    </row>
    <row r="1028">
      <c r="B1028" s="23" t="inlineStr">
        <is>
          <t>Neither support nor oppose</t>
        </is>
      </c>
      <c r="C1028" s="24" t="n">
        <v>0.209152875317558</v>
      </c>
      <c r="D1028" s="24" t="n">
        <v>0.2084569468256141</v>
      </c>
      <c r="E1028" s="24" t="n">
        <v>0.2100412382938122</v>
      </c>
      <c r="G1028" s="24" t="n">
        <v>0.2053971961007585</v>
      </c>
      <c r="H1028" s="24" t="n">
        <v>0.3068501293286276</v>
      </c>
      <c r="I1028" s="24" t="n">
        <v>0.2235658791660042</v>
      </c>
      <c r="J1028" s="24" t="n">
        <v>0.2404596014830528</v>
      </c>
      <c r="K1028" s="24" t="n">
        <v>0.1877853141804096</v>
      </c>
      <c r="L1028" s="24" t="n">
        <v>0.1207491828465458</v>
      </c>
      <c r="N1028" s="24" t="n">
        <v>0.2870587718663449</v>
      </c>
      <c r="O1028" s="24" t="n">
        <v>0.1691989320526839</v>
      </c>
      <c r="P1028" s="24" t="n">
        <v>0.2340685077031864</v>
      </c>
      <c r="Q1028" s="24" t="n">
        <v>0.2198802932255327</v>
      </c>
      <c r="R1028" s="24" t="n">
        <v>0.1864428920967402</v>
      </c>
      <c r="S1028" s="24" t="n">
        <v>0.2240990299291502</v>
      </c>
      <c r="T1028" s="24" t="n">
        <v>0.2467957683991558</v>
      </c>
      <c r="U1028" s="24" t="n">
        <v>0.2127345171849312</v>
      </c>
      <c r="V1028" s="24" t="n">
        <v>0.1728380833977957</v>
      </c>
      <c r="W1028" s="24" t="n">
        <v>0.1309858481575495</v>
      </c>
      <c r="Y1028" s="24" t="n">
        <v>0.1882461319409711</v>
      </c>
      <c r="Z1028" s="24" t="n">
        <v>0.1810057736173906</v>
      </c>
      <c r="AA1028" s="24" t="n">
        <v>0.2324361616531613</v>
      </c>
      <c r="AB1028" s="24" t="n">
        <v>0.2362290308045893</v>
      </c>
      <c r="AD1028" s="24" t="n">
        <v>0.1921014977483466</v>
      </c>
      <c r="AE1028" s="24" t="n">
        <v>0.1629218400880695</v>
      </c>
      <c r="AF1028" s="24" t="n">
        <v>0.1532425643442787</v>
      </c>
      <c r="AG1028" s="24" t="n">
        <v>0.3280913033055372</v>
      </c>
      <c r="AH1028" s="24" t="n">
        <v>0.2406343348389413</v>
      </c>
      <c r="AI1028" s="24" t="n">
        <v>0.3633716331843483</v>
      </c>
      <c r="AJ1028" s="24" t="n">
        <v>0.2451141432289672</v>
      </c>
      <c r="AL1028" s="24" t="n">
        <v>0.1938710713675256</v>
      </c>
      <c r="AM1028" s="24" t="n">
        <v>0.1259601258894735</v>
      </c>
      <c r="AN1028" s="24" t="n">
        <v>0.1720694675670867</v>
      </c>
      <c r="AO1028" s="24" t="n">
        <v>0.2526418682273391</v>
      </c>
      <c r="AP1028" s="24" t="n">
        <v>0.191446135931285</v>
      </c>
      <c r="AQ1028" s="24" t="n">
        <v>0.3234899735096208</v>
      </c>
      <c r="AR1028" s="24" t="n">
        <v>0.271645176387581</v>
      </c>
      <c r="AS1028" s="24" t="n">
        <v>0.358894048759016</v>
      </c>
      <c r="AU1028" s="24" t="n">
        <v>0.1580673248741433</v>
      </c>
      <c r="AV1028" s="24" t="n">
        <v>0.1763857352373618</v>
      </c>
      <c r="AW1028" s="24" t="n">
        <v>0.1843933610494692</v>
      </c>
      <c r="AX1028" s="24" t="n">
        <v>0.3579835175366107</v>
      </c>
    </row>
    <row r="1029">
      <c r="B1029" s="23" t="inlineStr">
        <is>
          <t>Somewhat support</t>
        </is>
      </c>
      <c r="C1029" s="24" t="n">
        <v>0.3175167833884432</v>
      </c>
      <c r="D1029" s="24" t="n">
        <v>0.3152691291992613</v>
      </c>
      <c r="E1029" s="24" t="n">
        <v>0.3199464594633222</v>
      </c>
      <c r="G1029" s="24" t="n">
        <v>0.2277635219755564</v>
      </c>
      <c r="H1029" s="24" t="n">
        <v>0.2039056315879419</v>
      </c>
      <c r="I1029" s="24" t="n">
        <v>0.2813835848351866</v>
      </c>
      <c r="J1029" s="24" t="n">
        <v>0.309871810260082</v>
      </c>
      <c r="K1029" s="24" t="n">
        <v>0.3724178130610517</v>
      </c>
      <c r="L1029" s="24" t="n">
        <v>0.4478357864198855</v>
      </c>
      <c r="N1029" s="24" t="n">
        <v>0.4262591853148195</v>
      </c>
      <c r="O1029" s="24" t="n">
        <v>0.3841253140646617</v>
      </c>
      <c r="P1029" s="24" t="n">
        <v>0.2289115560542439</v>
      </c>
      <c r="Q1029" s="24" t="n">
        <v>0.3526892153065119</v>
      </c>
      <c r="R1029" s="24" t="n">
        <v>0.3948062252292404</v>
      </c>
      <c r="S1029" s="24" t="n">
        <v>0.3803204064234504</v>
      </c>
      <c r="T1029" s="24" t="n">
        <v>0.3077705648662927</v>
      </c>
      <c r="U1029" s="24" t="n">
        <v>0.2780619168091476</v>
      </c>
      <c r="V1029" s="24" t="n">
        <v>0.245434451263729</v>
      </c>
      <c r="W1029" s="24" t="n">
        <v>0.3549376319564352</v>
      </c>
      <c r="Y1029" s="24" t="n">
        <v>0.3098178312102983</v>
      </c>
      <c r="Z1029" s="24" t="n">
        <v>0.3083786506998881</v>
      </c>
      <c r="AA1029" s="24" t="n">
        <v>0.3257734588470972</v>
      </c>
      <c r="AB1029" s="24" t="n">
        <v>0.3265257154051361</v>
      </c>
      <c r="AD1029" s="24" t="n">
        <v>0.3470906774738268</v>
      </c>
      <c r="AE1029" s="24" t="n">
        <v>0.3235706010240216</v>
      </c>
      <c r="AF1029" s="24" t="n">
        <v>0.3177532426861256</v>
      </c>
      <c r="AG1029" s="24" t="n">
        <v>0.1601952534169974</v>
      </c>
      <c r="AH1029" s="24" t="n">
        <v>0.363850663168076</v>
      </c>
      <c r="AI1029" s="24" t="n">
        <v>0.2607154067746497</v>
      </c>
      <c r="AJ1029" s="24" t="n">
        <v>0.3035076915774398</v>
      </c>
      <c r="AL1029" s="24" t="n">
        <v>0.4448651532889468</v>
      </c>
      <c r="AM1029" s="24" t="n">
        <v>0.3038890173844506</v>
      </c>
      <c r="AN1029" s="24" t="n">
        <v>0.3116942195991788</v>
      </c>
      <c r="AO1029" s="24" t="n">
        <v>0.1165901980720383</v>
      </c>
      <c r="AP1029" s="24" t="n">
        <v>0.3736127148617201</v>
      </c>
      <c r="AQ1029" s="24" t="n">
        <v>0.3236104878053065</v>
      </c>
      <c r="AR1029" s="24" t="n">
        <v>0.2568694028948573</v>
      </c>
      <c r="AS1029" s="24" t="n">
        <v>0.311247338862907</v>
      </c>
      <c r="AU1029" s="24" t="n">
        <v>0.277596148247436</v>
      </c>
      <c r="AV1029" s="24" t="n">
        <v>0.4148418026386052</v>
      </c>
      <c r="AW1029" s="24" t="n">
        <v>0.3188754728521859</v>
      </c>
      <c r="AX1029" s="24" t="n">
        <v>0.2302067307505127</v>
      </c>
    </row>
    <row r="1030">
      <c r="B1030" s="23" t="inlineStr">
        <is>
          <t>Strongly support</t>
        </is>
      </c>
      <c r="C1030" s="24" t="n">
        <v>0.3150622298207105</v>
      </c>
      <c r="D1030" s="24" t="n">
        <v>0.3087563921977691</v>
      </c>
      <c r="E1030" s="24" t="n">
        <v>0.3199442658343058</v>
      </c>
      <c r="G1030" s="24" t="n">
        <v>0.367658595685119</v>
      </c>
      <c r="H1030" s="24" t="n">
        <v>0.3398293332207714</v>
      </c>
      <c r="I1030" s="24" t="n">
        <v>0.2637442410742751</v>
      </c>
      <c r="J1030" s="24" t="n">
        <v>0.3083144583670742</v>
      </c>
      <c r="K1030" s="24" t="n">
        <v>0.2900561098324565</v>
      </c>
      <c r="L1030" s="24" t="n">
        <v>0.3268479282675885</v>
      </c>
      <c r="N1030" s="24" t="n">
        <v>0.1950564583758674</v>
      </c>
      <c r="O1030" s="24" t="n">
        <v>0.3025823454426139</v>
      </c>
      <c r="P1030" s="24" t="n">
        <v>0.334781061181665</v>
      </c>
      <c r="Q1030" s="24" t="n">
        <v>0.2865864275415059</v>
      </c>
      <c r="R1030" s="24" t="n">
        <v>0.3130238164591741</v>
      </c>
      <c r="S1030" s="24" t="n">
        <v>0.2960564884649466</v>
      </c>
      <c r="T1030" s="24" t="n">
        <v>0.3165942893865851</v>
      </c>
      <c r="U1030" s="24" t="n">
        <v>0.3316743329307593</v>
      </c>
      <c r="V1030" s="24" t="n">
        <v>0.379945532238186</v>
      </c>
      <c r="W1030" s="24" t="n">
        <v>0.2922804336821961</v>
      </c>
      <c r="Y1030" s="24" t="n">
        <v>0.4058558109762542</v>
      </c>
      <c r="Z1030" s="24" t="n">
        <v>0.3206752331940687</v>
      </c>
      <c r="AA1030" s="24" t="n">
        <v>0.2756354195175606</v>
      </c>
      <c r="AB1030" s="24" t="n">
        <v>0.26229110168175</v>
      </c>
      <c r="AD1030" s="24" t="n">
        <v>0.2800522860121639</v>
      </c>
      <c r="AE1030" s="24" t="n">
        <v>0.3859220214635952</v>
      </c>
      <c r="AF1030" s="24" t="n">
        <v>0.3570813091591988</v>
      </c>
      <c r="AG1030" s="24" t="n">
        <v>0.434115424391873</v>
      </c>
      <c r="AH1030" s="24" t="n">
        <v>0.2096600584856087</v>
      </c>
      <c r="AI1030" s="24" t="n">
        <v>0.1606957456285308</v>
      </c>
      <c r="AJ1030" s="24" t="n">
        <v>0.2767258198139559</v>
      </c>
      <c r="AL1030" s="24" t="n">
        <v>0.2228925925465554</v>
      </c>
      <c r="AM1030" s="24" t="n">
        <v>0.399947365906838</v>
      </c>
      <c r="AN1030" s="24" t="n">
        <v>0.4164059675237092</v>
      </c>
      <c r="AO1030" s="24" t="n">
        <v>0.5001468033779874</v>
      </c>
      <c r="AP1030" s="24" t="n">
        <v>0.2330082032028362</v>
      </c>
      <c r="AQ1030" s="24" t="n">
        <v>0.227422123109761</v>
      </c>
      <c r="AR1030" s="24" t="n">
        <v>0.2970348291076064</v>
      </c>
      <c r="AS1030" s="24" t="n">
        <v>0.1164402374304235</v>
      </c>
      <c r="AU1030" s="24" t="n">
        <v>0.4792384308500526</v>
      </c>
      <c r="AV1030" s="24" t="n">
        <v>0.2470116575286063</v>
      </c>
      <c r="AW1030" s="24" t="n">
        <v>0.3657361913943196</v>
      </c>
      <c r="AX1030" s="24" t="n">
        <v>0.1233440084775898</v>
      </c>
    </row>
    <row r="1031">
      <c r="B1031" s="23" t="inlineStr">
        <is>
          <t>Don’t know</t>
        </is>
      </c>
      <c r="C1031" s="24" t="n">
        <v>0.04625761502335599</v>
      </c>
      <c r="D1031" s="24" t="n">
        <v>0.045207206465333</v>
      </c>
      <c r="E1031" s="24" t="n">
        <v>0.04726770901437306</v>
      </c>
      <c r="G1031" s="24" t="n">
        <v>0.009759865568382176</v>
      </c>
      <c r="H1031" s="24" t="n">
        <v>0.01249377918179985</v>
      </c>
      <c r="I1031" s="24" t="n">
        <v>0.04049576602805903</v>
      </c>
      <c r="J1031" s="24" t="n">
        <v>0.07761708758951115</v>
      </c>
      <c r="K1031" s="24" t="n">
        <v>0.0609015502526157</v>
      </c>
      <c r="L1031" s="24" t="n">
        <v>0.05996165946795366</v>
      </c>
      <c r="N1031" s="24" t="n">
        <v>0.02967502694751215</v>
      </c>
      <c r="O1031" s="24" t="n">
        <v>0.0634426189313689</v>
      </c>
      <c r="P1031" s="24" t="n">
        <v>0.01589582066611945</v>
      </c>
      <c r="Q1031" s="24" t="n">
        <v>0.04780492804033823</v>
      </c>
      <c r="R1031" s="24" t="n">
        <v>0.02549148163498088</v>
      </c>
      <c r="S1031" s="24" t="n">
        <v>0.0178076657134987</v>
      </c>
      <c r="T1031" s="24" t="n">
        <v>0.05005835187365185</v>
      </c>
      <c r="U1031" s="24" t="n">
        <v>0.03870774940584668</v>
      </c>
      <c r="V1031" s="24" t="n">
        <v>0.07166676644350184</v>
      </c>
      <c r="W1031" s="24" t="n">
        <v>0.1100647912663167</v>
      </c>
      <c r="Y1031" s="24" t="n">
        <v>0.02269171795146049</v>
      </c>
      <c r="Z1031" s="24" t="n">
        <v>0.05994726109329225</v>
      </c>
      <c r="AA1031" s="24" t="n">
        <v>0.02836836329059208</v>
      </c>
      <c r="AB1031" s="24" t="n">
        <v>0.06851400170825624</v>
      </c>
      <c r="AD1031" s="24" t="n">
        <v>0.03585124233318105</v>
      </c>
      <c r="AE1031" s="24" t="n">
        <v>0.03415187057872909</v>
      </c>
      <c r="AF1031" s="24" t="n">
        <v>0.07943338828632315</v>
      </c>
      <c r="AG1031" s="24" t="n">
        <v>0</v>
      </c>
      <c r="AH1031" s="24" t="n">
        <v>0.04982399493490001</v>
      </c>
      <c r="AI1031" s="24" t="n">
        <v>0.06401265209034938</v>
      </c>
      <c r="AJ1031" s="24" t="n">
        <v>0.06528078659555436</v>
      </c>
      <c r="AL1031" s="24" t="n">
        <v>0.05072911124689685</v>
      </c>
      <c r="AM1031" s="24" t="n">
        <v>0.04202470633726368</v>
      </c>
      <c r="AN1031" s="24" t="n">
        <v>0.04498469196939073</v>
      </c>
      <c r="AO1031" s="24" t="n">
        <v>0</v>
      </c>
      <c r="AP1031" s="24" t="n">
        <v>0.03207248769637099</v>
      </c>
      <c r="AQ1031" s="24" t="n">
        <v>0.09039862518045573</v>
      </c>
      <c r="AR1031" s="24" t="n">
        <v>0.08288611119860892</v>
      </c>
      <c r="AS1031" s="24" t="n">
        <v>0.05466786904431257</v>
      </c>
      <c r="AU1031" s="24" t="n">
        <v>0.02263292206102013</v>
      </c>
      <c r="AV1031" s="24" t="n">
        <v>0.06209947504391567</v>
      </c>
      <c r="AW1031" s="24" t="n">
        <v>0.03697001061724351</v>
      </c>
      <c r="AX1031" s="24" t="n">
        <v>0.0692578995359464</v>
      </c>
    </row>
    <row r="1033">
      <c r="B1033" s="20" t="inlineStr">
        <is>
          <t>Taxpayers pay when people leave prison and quickly offend once more. Helping people leave prison with skills, treatment, and a plan is better value than funding the same cycle of crime repeatedly. The aim is to have fewer victims, less pressure on prisons, and smarter use of taxpayer money. Having read this, to what extent would you support or oppose the government investing more in rehabilitation for people in prison?</t>
        </is>
      </c>
    </row>
    <row r="1034">
      <c r="B1034" s="21" t="inlineStr">
        <is>
          <t>BASE: Respondents who answered this question (33% of total)</t>
        </is>
      </c>
    </row>
    <row r="1035">
      <c r="B1035" s="16" t="inlineStr">
        <is>
          <t>Unweighted</t>
        </is>
      </c>
      <c r="C1035" s="22" t="n">
        <v>683</v>
      </c>
      <c r="D1035" s="22" t="n">
        <v>313</v>
      </c>
      <c r="E1035" s="22" t="n">
        <v>366</v>
      </c>
      <c r="G1035" s="22" t="n">
        <v>100</v>
      </c>
      <c r="H1035" s="22" t="n">
        <v>134</v>
      </c>
      <c r="I1035" s="22" t="n">
        <v>105</v>
      </c>
      <c r="J1035" s="22" t="n">
        <v>104</v>
      </c>
      <c r="K1035" s="22" t="n">
        <v>102</v>
      </c>
      <c r="L1035" s="22" t="n">
        <v>138</v>
      </c>
      <c r="N1035" s="22" t="n">
        <v>42</v>
      </c>
      <c r="O1035" s="22" t="n">
        <v>36</v>
      </c>
      <c r="P1035" s="22" t="n">
        <v>96</v>
      </c>
      <c r="Q1035" s="22" t="n">
        <v>57</v>
      </c>
      <c r="R1035" s="22" t="n">
        <v>70</v>
      </c>
      <c r="S1035" s="22" t="n">
        <v>65</v>
      </c>
      <c r="T1035" s="22" t="n">
        <v>75</v>
      </c>
      <c r="U1035" s="22" t="n">
        <v>100</v>
      </c>
      <c r="V1035" s="22" t="n">
        <v>85</v>
      </c>
      <c r="W1035" s="22" t="n">
        <v>57</v>
      </c>
      <c r="Y1035" s="22" t="n">
        <v>198</v>
      </c>
      <c r="Z1035" s="22" t="n">
        <v>162</v>
      </c>
      <c r="AA1035" s="22" t="n">
        <v>155</v>
      </c>
      <c r="AB1035" s="22" t="n">
        <v>164</v>
      </c>
      <c r="AD1035" s="22" t="n">
        <v>117</v>
      </c>
      <c r="AE1035" s="22" t="n">
        <v>216</v>
      </c>
      <c r="AF1035" s="22" t="n">
        <v>52</v>
      </c>
      <c r="AG1035" s="22" t="n">
        <v>48</v>
      </c>
      <c r="AH1035" s="22" t="n">
        <v>99</v>
      </c>
      <c r="AI1035" s="22" t="n">
        <v>13</v>
      </c>
      <c r="AJ1035" s="22" t="n">
        <v>138</v>
      </c>
      <c r="AL1035" s="22" t="n">
        <v>111</v>
      </c>
      <c r="AM1035" s="22" t="n">
        <v>138</v>
      </c>
      <c r="AN1035" s="22" t="n">
        <v>61</v>
      </c>
      <c r="AO1035" s="22" t="n">
        <v>80</v>
      </c>
      <c r="AP1035" s="22" t="n">
        <v>148</v>
      </c>
      <c r="AQ1035" s="22" t="n">
        <v>53</v>
      </c>
      <c r="AR1035" s="22" t="n">
        <v>50</v>
      </c>
      <c r="AS1035" s="22" t="n">
        <v>42</v>
      </c>
      <c r="AU1035" s="22" t="n">
        <v>148</v>
      </c>
      <c r="AV1035" s="22" t="n">
        <v>195</v>
      </c>
      <c r="AW1035" s="22" t="n">
        <v>244</v>
      </c>
      <c r="AX1035" s="22" t="n">
        <v>96</v>
      </c>
    </row>
    <row r="1036">
      <c r="B1036" s="18" t="inlineStr">
        <is>
          <t>Weighted</t>
        </is>
      </c>
      <c r="C1036" s="22" t="n">
        <v>686</v>
      </c>
      <c r="D1036" s="22" t="n">
        <v>333</v>
      </c>
      <c r="E1036" s="22" t="n">
        <v>351</v>
      </c>
      <c r="G1036" s="22" t="n">
        <v>99</v>
      </c>
      <c r="H1036" s="22" t="n">
        <v>131</v>
      </c>
      <c r="I1036" s="22" t="n">
        <v>108</v>
      </c>
      <c r="J1036" s="22" t="n">
        <v>115</v>
      </c>
      <c r="K1036" s="22" t="n">
        <v>101</v>
      </c>
      <c r="L1036" s="22" t="n">
        <v>133</v>
      </c>
      <c r="N1036" s="22" t="n">
        <v>46</v>
      </c>
      <c r="O1036" s="22" t="n">
        <v>31</v>
      </c>
      <c r="P1036" s="22" t="n">
        <v>92</v>
      </c>
      <c r="Q1036" s="22" t="n">
        <v>55</v>
      </c>
      <c r="R1036" s="22" t="n">
        <v>70</v>
      </c>
      <c r="S1036" s="22" t="n">
        <v>60</v>
      </c>
      <c r="T1036" s="22" t="n">
        <v>70</v>
      </c>
      <c r="U1036" s="22" t="n">
        <v>105</v>
      </c>
      <c r="V1036" s="22" t="n">
        <v>94</v>
      </c>
      <c r="W1036" s="22" t="n">
        <v>62</v>
      </c>
      <c r="Y1036" s="22" t="n">
        <v>188</v>
      </c>
      <c r="Z1036" s="22" t="n">
        <v>175</v>
      </c>
      <c r="AA1036" s="22" t="n">
        <v>149</v>
      </c>
      <c r="AB1036" s="22" t="n">
        <v>174</v>
      </c>
      <c r="AD1036" s="22" t="n">
        <v>115</v>
      </c>
      <c r="AE1036" s="22" t="n">
        <v>219</v>
      </c>
      <c r="AF1036" s="22" t="n">
        <v>53</v>
      </c>
      <c r="AG1036" s="22" t="n">
        <v>47</v>
      </c>
      <c r="AH1036" s="22" t="n">
        <v>103</v>
      </c>
      <c r="AI1036" s="22" t="n">
        <v>14</v>
      </c>
      <c r="AJ1036" s="22" t="n">
        <v>136</v>
      </c>
      <c r="AL1036" s="22" t="n">
        <v>109</v>
      </c>
      <c r="AM1036" s="22" t="n">
        <v>138</v>
      </c>
      <c r="AN1036" s="22" t="n">
        <v>62</v>
      </c>
      <c r="AO1036" s="22" t="n">
        <v>79</v>
      </c>
      <c r="AP1036" s="22" t="n">
        <v>151</v>
      </c>
      <c r="AQ1036" s="22" t="n">
        <v>53</v>
      </c>
      <c r="AR1036" s="22" t="n">
        <v>50</v>
      </c>
      <c r="AS1036" s="22" t="n">
        <v>45</v>
      </c>
      <c r="AU1036" s="22" t="n">
        <v>147</v>
      </c>
      <c r="AV1036" s="22" t="n">
        <v>198</v>
      </c>
      <c r="AW1036" s="22" t="n">
        <v>242</v>
      </c>
      <c r="AX1036" s="22" t="n">
        <v>99</v>
      </c>
    </row>
    <row r="1037">
      <c r="B1037" s="23" t="inlineStr">
        <is>
          <t>Strongly oppose</t>
        </is>
      </c>
      <c r="C1037" s="24" t="n">
        <v>0.04160504488487712</v>
      </c>
      <c r="D1037" s="24" t="n">
        <v>0.05518656034868483</v>
      </c>
      <c r="E1037" s="24" t="n">
        <v>0.02890256987991465</v>
      </c>
      <c r="G1037" s="24" t="n">
        <v>0.04436870989894042</v>
      </c>
      <c r="H1037" s="24" t="n">
        <v>0.05489442019334726</v>
      </c>
      <c r="I1037" s="24" t="n">
        <v>0.02848540088680692</v>
      </c>
      <c r="J1037" s="24" t="n">
        <v>0.05005757422475068</v>
      </c>
      <c r="K1037" s="24" t="n">
        <v>0.0530195494432809</v>
      </c>
      <c r="L1037" s="24" t="n">
        <v>0.02112990417622391</v>
      </c>
      <c r="N1037" s="24" t="n">
        <v>0.1004545300841283</v>
      </c>
      <c r="O1037" s="24" t="n">
        <v>0</v>
      </c>
      <c r="P1037" s="24" t="n">
        <v>0.02703371250667653</v>
      </c>
      <c r="Q1037" s="24" t="n">
        <v>0.05000132638379646</v>
      </c>
      <c r="R1037" s="24" t="n">
        <v>0.05709548280529736</v>
      </c>
      <c r="S1037" s="24" t="n">
        <v>0.05102646801431603</v>
      </c>
      <c r="T1037" s="24" t="n">
        <v>0.02483243371926819</v>
      </c>
      <c r="U1037" s="24" t="n">
        <v>0.03878571997080537</v>
      </c>
      <c r="V1037" s="24" t="n">
        <v>0.02588654842928355</v>
      </c>
      <c r="W1037" s="24" t="n">
        <v>0.05407312197558051</v>
      </c>
      <c r="Y1037" s="24" t="n">
        <v>0.04281001348831245</v>
      </c>
      <c r="Z1037" s="24" t="n">
        <v>0.03835119726438749</v>
      </c>
      <c r="AA1037" s="24" t="n">
        <v>0.043920387562258</v>
      </c>
      <c r="AB1037" s="24" t="n">
        <v>0.04160670636579668</v>
      </c>
      <c r="AD1037" s="24" t="n">
        <v>0.04206406683254228</v>
      </c>
      <c r="AE1037" s="24" t="n">
        <v>0.02207679526655434</v>
      </c>
      <c r="AF1037" s="24" t="n">
        <v>0</v>
      </c>
      <c r="AG1037" s="24" t="n">
        <v>0.07158201726390924</v>
      </c>
      <c r="AH1037" s="24" t="n">
        <v>0.09816288574172179</v>
      </c>
      <c r="AI1037" s="24" t="n">
        <v>0.08452620942342569</v>
      </c>
      <c r="AJ1037" s="24" t="n">
        <v>0.03100974249528101</v>
      </c>
      <c r="AL1037" s="24" t="n">
        <v>0.008082445750402886</v>
      </c>
      <c r="AM1037" s="24" t="n">
        <v>0.01443984336766842</v>
      </c>
      <c r="AN1037" s="24" t="n">
        <v>0</v>
      </c>
      <c r="AO1037" s="24" t="n">
        <v>0.06534265935457242</v>
      </c>
      <c r="AP1037" s="24" t="n">
        <v>0.09081492959584668</v>
      </c>
      <c r="AQ1037" s="24" t="n">
        <v>0.06336140595855659</v>
      </c>
      <c r="AR1037" s="24" t="n">
        <v>0</v>
      </c>
      <c r="AS1037" s="24" t="n">
        <v>0.07766622023370205</v>
      </c>
      <c r="AU1037" s="24" t="n">
        <v>0.02766233184757716</v>
      </c>
      <c r="AV1037" s="24" t="n">
        <v>0.05749124967846769</v>
      </c>
      <c r="AW1037" s="24" t="n">
        <v>0.02212190307951467</v>
      </c>
      <c r="AX1037" s="24" t="n">
        <v>0.07800294120567218</v>
      </c>
    </row>
    <row r="1038">
      <c r="B1038" s="23" t="inlineStr">
        <is>
          <t>Somewhat oppose</t>
        </is>
      </c>
      <c r="C1038" s="24" t="n">
        <v>0.06251770633398684</v>
      </c>
      <c r="D1038" s="24" t="n">
        <v>0.0577543739980154</v>
      </c>
      <c r="E1038" s="24" t="n">
        <v>0.06735973328677682</v>
      </c>
      <c r="G1038" s="24" t="n">
        <v>0.08135743388553113</v>
      </c>
      <c r="H1038" s="24" t="n">
        <v>0.05219955644757107</v>
      </c>
      <c r="I1038" s="24" t="n">
        <v>0.05737047270292706</v>
      </c>
      <c r="J1038" s="24" t="n">
        <v>0.06027768039346607</v>
      </c>
      <c r="K1038" s="24" t="n">
        <v>0.07663108595233981</v>
      </c>
      <c r="L1038" s="24" t="n">
        <v>0.05404849548293867</v>
      </c>
      <c r="N1038" s="24" t="n">
        <v>0.0260464013131766</v>
      </c>
      <c r="O1038" s="24" t="n">
        <v>0.1191389112938027</v>
      </c>
      <c r="P1038" s="24" t="n">
        <v>0.04131889580363408</v>
      </c>
      <c r="Q1038" s="24" t="n">
        <v>0.07232187424597181</v>
      </c>
      <c r="R1038" s="24" t="n">
        <v>0.02762725604041413</v>
      </c>
      <c r="S1038" s="24" t="n">
        <v>0.088880307398955</v>
      </c>
      <c r="T1038" s="24" t="n">
        <v>0.09950122661441065</v>
      </c>
      <c r="U1038" s="24" t="n">
        <v>0.03151804582392682</v>
      </c>
      <c r="V1038" s="24" t="n">
        <v>0.1117614818322265</v>
      </c>
      <c r="W1038" s="24" t="n">
        <v>0.03365336138555246</v>
      </c>
      <c r="Y1038" s="24" t="n">
        <v>0.05402523860625579</v>
      </c>
      <c r="Z1038" s="24" t="n">
        <v>0.05348841061367324</v>
      </c>
      <c r="AA1038" s="24" t="n">
        <v>0.05815371223976459</v>
      </c>
      <c r="AB1038" s="24" t="n">
        <v>0.08453154590823447</v>
      </c>
      <c r="AD1038" s="24" t="n">
        <v>0.06188576309848142</v>
      </c>
      <c r="AE1038" s="24" t="n">
        <v>0.05240053715950185</v>
      </c>
      <c r="AF1038" s="24" t="n">
        <v>0.07816625971146644</v>
      </c>
      <c r="AG1038" s="24" t="n">
        <v>0.07960310924006361</v>
      </c>
      <c r="AH1038" s="24" t="n">
        <v>0.09374827598048201</v>
      </c>
      <c r="AI1038" s="24" t="n">
        <v>0</v>
      </c>
      <c r="AJ1038" s="24" t="n">
        <v>0.04988057969652644</v>
      </c>
      <c r="AL1038" s="24" t="n">
        <v>0.06673508967592783</v>
      </c>
      <c r="AM1038" s="24" t="n">
        <v>0.02969221490690071</v>
      </c>
      <c r="AN1038" s="24" t="n">
        <v>0.01385937911896887</v>
      </c>
      <c r="AO1038" s="24" t="n">
        <v>0.07236086001338686</v>
      </c>
      <c r="AP1038" s="24" t="n">
        <v>0.09847804821303195</v>
      </c>
      <c r="AQ1038" s="24" t="n">
        <v>0.07866862769319198</v>
      </c>
      <c r="AR1038" s="24" t="n">
        <v>0.05530626184035681</v>
      </c>
      <c r="AS1038" s="24" t="n">
        <v>0.07126624463729239</v>
      </c>
      <c r="AU1038" s="24" t="n">
        <v>0.03802321032320678</v>
      </c>
      <c r="AV1038" s="24" t="n">
        <v>0.06341216133026256</v>
      </c>
      <c r="AW1038" s="24" t="n">
        <v>0.06068173892842468</v>
      </c>
      <c r="AX1038" s="24" t="n">
        <v>0.1014565892904035</v>
      </c>
    </row>
    <row r="1039">
      <c r="B1039" s="23" t="inlineStr">
        <is>
          <t>Neither support nor oppose</t>
        </is>
      </c>
      <c r="C1039" s="24" t="n">
        <v>0.1830700784173022</v>
      </c>
      <c r="D1039" s="24" t="n">
        <v>0.1829644205959686</v>
      </c>
      <c r="E1039" s="24" t="n">
        <v>0.1827946563733216</v>
      </c>
      <c r="G1039" s="24" t="n">
        <v>0.2005224062387407</v>
      </c>
      <c r="H1039" s="24" t="n">
        <v>0.151047961655402</v>
      </c>
      <c r="I1039" s="24" t="n">
        <v>0.1975005859669807</v>
      </c>
      <c r="J1039" s="24" t="n">
        <v>0.1799386542226119</v>
      </c>
      <c r="K1039" s="24" t="n">
        <v>0.2489004393066918</v>
      </c>
      <c r="L1039" s="24" t="n">
        <v>0.1423904323155231</v>
      </c>
      <c r="N1039" s="24" t="n">
        <v>0.1765898019878445</v>
      </c>
      <c r="O1039" s="24" t="n">
        <v>0.1126903118900775</v>
      </c>
      <c r="P1039" s="24" t="n">
        <v>0.1964445152684508</v>
      </c>
      <c r="Q1039" s="24" t="n">
        <v>0.2555496494161701</v>
      </c>
      <c r="R1039" s="24" t="n">
        <v>0.1738003058552323</v>
      </c>
      <c r="S1039" s="24" t="n">
        <v>0.2275402942214655</v>
      </c>
      <c r="T1039" s="24" t="n">
        <v>0.1786263005277055</v>
      </c>
      <c r="U1039" s="24" t="n">
        <v>0.1668739968076062</v>
      </c>
      <c r="V1039" s="24" t="n">
        <v>0.1842802690026655</v>
      </c>
      <c r="W1039" s="24" t="n">
        <v>0.1366441001677119</v>
      </c>
      <c r="Y1039" s="24" t="n">
        <v>0.1289008828802438</v>
      </c>
      <c r="Z1039" s="24" t="n">
        <v>0.2040957659423194</v>
      </c>
      <c r="AA1039" s="24" t="n">
        <v>0.2082956479815917</v>
      </c>
      <c r="AB1039" s="24" t="n">
        <v>0.1988931968903495</v>
      </c>
      <c r="AD1039" s="24" t="n">
        <v>0.1850781192344594</v>
      </c>
      <c r="AE1039" s="24" t="n">
        <v>0.147799292208233</v>
      </c>
      <c r="AF1039" s="24" t="n">
        <v>0.05499263881464342</v>
      </c>
      <c r="AG1039" s="24" t="n">
        <v>0.2133104942103781</v>
      </c>
      <c r="AH1039" s="24" t="n">
        <v>0.2774906402076425</v>
      </c>
      <c r="AI1039" s="24" t="n">
        <v>0.1564655374668817</v>
      </c>
      <c r="AJ1039" s="24" t="n">
        <v>0.2081459466682644</v>
      </c>
      <c r="AL1039" s="24" t="n">
        <v>0.1761966236550127</v>
      </c>
      <c r="AM1039" s="24" t="n">
        <v>0.1569445342210483</v>
      </c>
      <c r="AN1039" s="24" t="n">
        <v>0.1425455844933992</v>
      </c>
      <c r="AO1039" s="24" t="n">
        <v>0.1064190053072999</v>
      </c>
      <c r="AP1039" s="24" t="n">
        <v>0.2639144418701207</v>
      </c>
      <c r="AQ1039" s="24" t="n">
        <v>0.210165097610425</v>
      </c>
      <c r="AR1039" s="24" t="n">
        <v>0.07668576134563956</v>
      </c>
      <c r="AS1039" s="24" t="n">
        <v>0.2862706300179166</v>
      </c>
      <c r="AU1039" s="24" t="n">
        <v>0.081311992371979</v>
      </c>
      <c r="AV1039" s="24" t="n">
        <v>0.2436853789393442</v>
      </c>
      <c r="AW1039" s="24" t="n">
        <v>0.1358823288779041</v>
      </c>
      <c r="AX1039" s="24" t="n">
        <v>0.3277954167970163</v>
      </c>
    </row>
    <row r="1040">
      <c r="B1040" s="23" t="inlineStr">
        <is>
          <t>Somewhat support</t>
        </is>
      </c>
      <c r="C1040" s="24" t="n">
        <v>0.3508701000583084</v>
      </c>
      <c r="D1040" s="24" t="n">
        <v>0.366716253867687</v>
      </c>
      <c r="E1040" s="24" t="n">
        <v>0.3349991310978966</v>
      </c>
      <c r="G1040" s="24" t="n">
        <v>0.3192669303606331</v>
      </c>
      <c r="H1040" s="24" t="n">
        <v>0.2794403649232877</v>
      </c>
      <c r="I1040" s="24" t="n">
        <v>0.3017270792396094</v>
      </c>
      <c r="J1040" s="24" t="n">
        <v>0.4408054622670248</v>
      </c>
      <c r="K1040" s="24" t="n">
        <v>0.2576394846561339</v>
      </c>
      <c r="L1040" s="24" t="n">
        <v>0.4778371347372523</v>
      </c>
      <c r="N1040" s="24" t="n">
        <v>0.4211971699850467</v>
      </c>
      <c r="O1040" s="24" t="n">
        <v>0.4147982305745995</v>
      </c>
      <c r="P1040" s="24" t="n">
        <v>0.326644842798174</v>
      </c>
      <c r="Q1040" s="24" t="n">
        <v>0.3217908446147874</v>
      </c>
      <c r="R1040" s="24" t="n">
        <v>0.3438456160389693</v>
      </c>
      <c r="S1040" s="24" t="n">
        <v>0.3948493473302052</v>
      </c>
      <c r="T1040" s="24" t="n">
        <v>0.3037518141664239</v>
      </c>
      <c r="U1040" s="24" t="n">
        <v>0.3429476658659228</v>
      </c>
      <c r="V1040" s="24" t="n">
        <v>0.3092883293846634</v>
      </c>
      <c r="W1040" s="24" t="n">
        <v>0.4232726198257442</v>
      </c>
      <c r="Y1040" s="24" t="n">
        <v>0.3680624866635059</v>
      </c>
      <c r="Z1040" s="24" t="n">
        <v>0.3344053328878377</v>
      </c>
      <c r="AA1040" s="24" t="n">
        <v>0.3974713196374705</v>
      </c>
      <c r="AB1040" s="24" t="n">
        <v>0.3090955341929228</v>
      </c>
      <c r="AD1040" s="24" t="n">
        <v>0.421845760137711</v>
      </c>
      <c r="AE1040" s="24" t="n">
        <v>0.3584746081733182</v>
      </c>
      <c r="AF1040" s="24" t="n">
        <v>0.3527375925484806</v>
      </c>
      <c r="AG1040" s="24" t="n">
        <v>0.1954226923372249</v>
      </c>
      <c r="AH1040" s="24" t="n">
        <v>0.3197217179834028</v>
      </c>
      <c r="AI1040" s="24" t="n">
        <v>0.1651091380898519</v>
      </c>
      <c r="AJ1040" s="24" t="n">
        <v>0.3740536572905016</v>
      </c>
      <c r="AL1040" s="24" t="n">
        <v>0.3346103884489656</v>
      </c>
      <c r="AM1040" s="24" t="n">
        <v>0.4121562022888824</v>
      </c>
      <c r="AN1040" s="24" t="n">
        <v>0.4215830741012238</v>
      </c>
      <c r="AO1040" s="24" t="n">
        <v>0.2410854118677355</v>
      </c>
      <c r="AP1040" s="24" t="n">
        <v>0.3651970057130246</v>
      </c>
      <c r="AQ1040" s="24" t="n">
        <v>0.2674799744186655</v>
      </c>
      <c r="AR1040" s="24" t="n">
        <v>0.3400131236475605</v>
      </c>
      <c r="AS1040" s="24" t="n">
        <v>0.3600776815707991</v>
      </c>
      <c r="AU1040" s="24" t="n">
        <v>0.3918792862105524</v>
      </c>
      <c r="AV1040" s="24" t="n">
        <v>0.3656754844251683</v>
      </c>
      <c r="AW1040" s="24" t="n">
        <v>0.3308725194912058</v>
      </c>
      <c r="AX1040" s="24" t="n">
        <v>0.309335324190657</v>
      </c>
    </row>
    <row r="1041">
      <c r="B1041" s="23" t="inlineStr">
        <is>
          <t>Strongly support</t>
        </is>
      </c>
      <c r="C1041" s="24" t="n">
        <v>0.3115910183599576</v>
      </c>
      <c r="D1041" s="24" t="n">
        <v>0.3007409986812655</v>
      </c>
      <c r="E1041" s="24" t="n">
        <v>0.3223130334358966</v>
      </c>
      <c r="G1041" s="24" t="n">
        <v>0.2817706321183072</v>
      </c>
      <c r="H1041" s="24" t="n">
        <v>0.4378224787429991</v>
      </c>
      <c r="I1041" s="24" t="n">
        <v>0.3415984989937759</v>
      </c>
      <c r="J1041" s="24" t="n">
        <v>0.2297669012141727</v>
      </c>
      <c r="K1041" s="24" t="n">
        <v>0.2777358910551374</v>
      </c>
      <c r="L1041" s="24" t="n">
        <v>0.2817590083115353</v>
      </c>
      <c r="N1041" s="24" t="n">
        <v>0.2757120966298043</v>
      </c>
      <c r="O1041" s="24" t="n">
        <v>0.3038937606679044</v>
      </c>
      <c r="P1041" s="24" t="n">
        <v>0.3307356302558999</v>
      </c>
      <c r="Q1041" s="24" t="n">
        <v>0.2481864004358864</v>
      </c>
      <c r="R1041" s="24" t="n">
        <v>0.3470048961996686</v>
      </c>
      <c r="S1041" s="24" t="n">
        <v>0.2050894416054604</v>
      </c>
      <c r="T1041" s="24" t="n">
        <v>0.3123702583307929</v>
      </c>
      <c r="U1041" s="24" t="n">
        <v>0.3977950185594588</v>
      </c>
      <c r="V1041" s="24" t="n">
        <v>0.3105498158749337</v>
      </c>
      <c r="W1041" s="24" t="n">
        <v>0.2886604757790934</v>
      </c>
      <c r="Y1041" s="24" t="n">
        <v>0.3852611291531572</v>
      </c>
      <c r="Z1041" s="24" t="n">
        <v>0.3151004173936308</v>
      </c>
      <c r="AA1041" s="24" t="n">
        <v>0.2494296910211091</v>
      </c>
      <c r="AB1041" s="24" t="n">
        <v>0.2814791326431356</v>
      </c>
      <c r="AD1041" s="24" t="n">
        <v>0.2635344441032983</v>
      </c>
      <c r="AE1041" s="24" t="n">
        <v>0.3950023318954858</v>
      </c>
      <c r="AF1041" s="24" t="n">
        <v>0.5141035089254096</v>
      </c>
      <c r="AG1041" s="24" t="n">
        <v>0.3945459985708879</v>
      </c>
      <c r="AH1041" s="24" t="n">
        <v>0.2008994865840875</v>
      </c>
      <c r="AI1041" s="24" t="n">
        <v>0.2057315349855886</v>
      </c>
      <c r="AJ1041" s="24" t="n">
        <v>0.2057182454409225</v>
      </c>
      <c r="AL1041" s="24" t="n">
        <v>0.3845562670777306</v>
      </c>
      <c r="AM1041" s="24" t="n">
        <v>0.3729837363351774</v>
      </c>
      <c r="AN1041" s="24" t="n">
        <v>0.4220119622864081</v>
      </c>
      <c r="AO1041" s="24" t="n">
        <v>0.4602518511392343</v>
      </c>
      <c r="AP1041" s="24" t="n">
        <v>0.1605588134869269</v>
      </c>
      <c r="AQ1041" s="24" t="n">
        <v>0.1846213372017582</v>
      </c>
      <c r="AR1041" s="24" t="n">
        <v>0.3138026257168579</v>
      </c>
      <c r="AS1041" s="24" t="n">
        <v>0.1860921847346586</v>
      </c>
      <c r="AU1041" s="24" t="n">
        <v>0.4357549461633546</v>
      </c>
      <c r="AV1041" s="24" t="n">
        <v>0.2067378620233739</v>
      </c>
      <c r="AW1041" s="24" t="n">
        <v>0.4086869652063456</v>
      </c>
      <c r="AX1041" s="24" t="n">
        <v>0.1003809699067788</v>
      </c>
    </row>
    <row r="1042">
      <c r="B1042" s="23" t="inlineStr">
        <is>
          <t>Don’t know</t>
        </is>
      </c>
      <c r="C1042" s="24" t="n">
        <v>0.05034605194556777</v>
      </c>
      <c r="D1042" s="24" t="n">
        <v>0.03663739250837873</v>
      </c>
      <c r="E1042" s="24" t="n">
        <v>0.06363087592619369</v>
      </c>
      <c r="G1042" s="24" t="n">
        <v>0.07271388749784759</v>
      </c>
      <c r="H1042" s="24" t="n">
        <v>0.02459521803739277</v>
      </c>
      <c r="I1042" s="24" t="n">
        <v>0.07331796220990008</v>
      </c>
      <c r="J1042" s="24" t="n">
        <v>0.03915372767797376</v>
      </c>
      <c r="K1042" s="24" t="n">
        <v>0.08607354958641635</v>
      </c>
      <c r="L1042" s="24" t="n">
        <v>0.02283502497652669</v>
      </c>
      <c r="N1042" s="24" t="n">
        <v>0</v>
      </c>
      <c r="O1042" s="24" t="n">
        <v>0.04947878557361601</v>
      </c>
      <c r="P1042" s="24" t="n">
        <v>0.07782240336716476</v>
      </c>
      <c r="Q1042" s="24" t="n">
        <v>0.05214990490338785</v>
      </c>
      <c r="R1042" s="24" t="n">
        <v>0.05062644306041818</v>
      </c>
      <c r="S1042" s="24" t="n">
        <v>0.03261414142959793</v>
      </c>
      <c r="T1042" s="24" t="n">
        <v>0.08091796664139878</v>
      </c>
      <c r="U1042" s="24" t="n">
        <v>0.02207955297227984</v>
      </c>
      <c r="V1042" s="24" t="n">
        <v>0.05823355547622736</v>
      </c>
      <c r="W1042" s="24" t="n">
        <v>0.06369632086631763</v>
      </c>
      <c r="Y1042" s="24" t="n">
        <v>0.02094024920852494</v>
      </c>
      <c r="Z1042" s="24" t="n">
        <v>0.05455887589815138</v>
      </c>
      <c r="AA1042" s="24" t="n">
        <v>0.04272924155780621</v>
      </c>
      <c r="AB1042" s="24" t="n">
        <v>0.08439388399956096</v>
      </c>
      <c r="AD1042" s="24" t="n">
        <v>0.02559184659350755</v>
      </c>
      <c r="AE1042" s="24" t="n">
        <v>0.02424643529690679</v>
      </c>
      <c r="AF1042" s="24" t="n">
        <v>0</v>
      </c>
      <c r="AG1042" s="24" t="n">
        <v>0.04553568837753637</v>
      </c>
      <c r="AH1042" s="24" t="n">
        <v>0.009976993502663489</v>
      </c>
      <c r="AI1042" s="24" t="n">
        <v>0.3881675800342522</v>
      </c>
      <c r="AJ1042" s="24" t="n">
        <v>0.1311918284085038</v>
      </c>
      <c r="AL1042" s="24" t="n">
        <v>0.02981918539196047</v>
      </c>
      <c r="AM1042" s="24" t="n">
        <v>0.0137834688803227</v>
      </c>
      <c r="AN1042" s="24" t="n">
        <v>0</v>
      </c>
      <c r="AO1042" s="24" t="n">
        <v>0.05454021231777099</v>
      </c>
      <c r="AP1042" s="24" t="n">
        <v>0.02103676112104921</v>
      </c>
      <c r="AQ1042" s="24" t="n">
        <v>0.1957035571174028</v>
      </c>
      <c r="AR1042" s="24" t="n">
        <v>0.2141922274495854</v>
      </c>
      <c r="AS1042" s="24" t="n">
        <v>0.0186270388056314</v>
      </c>
      <c r="AU1042" s="24" t="n">
        <v>0.02536823308332983</v>
      </c>
      <c r="AV1042" s="24" t="n">
        <v>0.06299786360338334</v>
      </c>
      <c r="AW1042" s="24" t="n">
        <v>0.0417545444166051</v>
      </c>
      <c r="AX1042" s="24" t="n">
        <v>0.08302875860947213</v>
      </c>
    </row>
    <row r="1044">
      <c r="B1044" s="20" t="inlineStr">
        <is>
          <t>People in prison should be expected to use their time to learn, work, and address the causes of their offending. Support should go with rules, effort, and accountability. Rehabilitation should help people live crime-free lives and contribute instead of returning to prison. Having read this, to what extent would you support or oppose the government investing more in rehabilitation for people in prison?</t>
        </is>
      </c>
    </row>
    <row r="1045">
      <c r="B1045" s="21" t="inlineStr">
        <is>
          <t>BASE: Respondents who answered this question (33% of total)</t>
        </is>
      </c>
    </row>
    <row r="1046">
      <c r="B1046" s="16" t="inlineStr">
        <is>
          <t>Unweighted</t>
        </is>
      </c>
      <c r="C1046" s="22" t="n">
        <v>676</v>
      </c>
      <c r="D1046" s="22" t="n">
        <v>334</v>
      </c>
      <c r="E1046" s="22" t="n">
        <v>340</v>
      </c>
      <c r="G1046" s="22" t="n">
        <v>95</v>
      </c>
      <c r="H1046" s="22" t="n">
        <v>119</v>
      </c>
      <c r="I1046" s="22" t="n">
        <v>123</v>
      </c>
      <c r="J1046" s="22" t="n">
        <v>102</v>
      </c>
      <c r="K1046" s="22" t="n">
        <v>86</v>
      </c>
      <c r="L1046" s="22" t="n">
        <v>151</v>
      </c>
      <c r="N1046" s="22" t="n">
        <v>30</v>
      </c>
      <c r="O1046" s="22" t="n">
        <v>31</v>
      </c>
      <c r="P1046" s="22" t="n">
        <v>88</v>
      </c>
      <c r="Q1046" s="22" t="n">
        <v>60</v>
      </c>
      <c r="R1046" s="22" t="n">
        <v>49</v>
      </c>
      <c r="S1046" s="22" t="n">
        <v>82</v>
      </c>
      <c r="T1046" s="22" t="n">
        <v>69</v>
      </c>
      <c r="U1046" s="22" t="n">
        <v>100</v>
      </c>
      <c r="V1046" s="22" t="n">
        <v>103</v>
      </c>
      <c r="W1046" s="22" t="n">
        <v>64</v>
      </c>
      <c r="Y1046" s="22" t="n">
        <v>210</v>
      </c>
      <c r="Z1046" s="22" t="n">
        <v>160</v>
      </c>
      <c r="AA1046" s="22" t="n">
        <v>152</v>
      </c>
      <c r="AB1046" s="22" t="n">
        <v>149</v>
      </c>
      <c r="AD1046" s="22" t="n">
        <v>121</v>
      </c>
      <c r="AE1046" s="22" t="n">
        <v>229</v>
      </c>
      <c r="AF1046" s="22" t="n">
        <v>47</v>
      </c>
      <c r="AG1046" s="22" t="n">
        <v>33</v>
      </c>
      <c r="AH1046" s="22" t="n">
        <v>93</v>
      </c>
      <c r="AI1046" s="22" t="n">
        <v>15</v>
      </c>
      <c r="AJ1046" s="22" t="n">
        <v>138</v>
      </c>
      <c r="AL1046" s="22" t="n">
        <v>91</v>
      </c>
      <c r="AM1046" s="22" t="n">
        <v>152</v>
      </c>
      <c r="AN1046" s="22" t="n">
        <v>54</v>
      </c>
      <c r="AO1046" s="22" t="n">
        <v>70</v>
      </c>
      <c r="AP1046" s="22" t="n">
        <v>181</v>
      </c>
      <c r="AQ1046" s="22" t="n">
        <v>47</v>
      </c>
      <c r="AR1046" s="22" t="n">
        <v>60</v>
      </c>
      <c r="AS1046" s="22" t="n">
        <v>21</v>
      </c>
      <c r="AU1046" s="22" t="n">
        <v>133</v>
      </c>
      <c r="AV1046" s="22" t="n">
        <v>186</v>
      </c>
      <c r="AW1046" s="22" t="n">
        <v>241</v>
      </c>
      <c r="AX1046" s="22" t="n">
        <v>116</v>
      </c>
    </row>
    <row r="1047">
      <c r="B1047" s="18" t="inlineStr">
        <is>
          <t>Weighted</t>
        </is>
      </c>
      <c r="C1047" s="22" t="n">
        <v>675</v>
      </c>
      <c r="D1047" s="22" t="n">
        <v>350</v>
      </c>
      <c r="E1047" s="22" t="n">
        <v>324</v>
      </c>
      <c r="G1047" s="22" t="n">
        <v>93</v>
      </c>
      <c r="H1047" s="22" t="n">
        <v>114</v>
      </c>
      <c r="I1047" s="22" t="n">
        <v>127</v>
      </c>
      <c r="J1047" s="22" t="n">
        <v>108</v>
      </c>
      <c r="K1047" s="22" t="n">
        <v>85</v>
      </c>
      <c r="L1047" s="22" t="n">
        <v>148</v>
      </c>
      <c r="N1047" s="22" t="n">
        <v>33</v>
      </c>
      <c r="O1047" s="22" t="n">
        <v>28</v>
      </c>
      <c r="P1047" s="22" t="n">
        <v>86</v>
      </c>
      <c r="Q1047" s="22" t="n">
        <v>56</v>
      </c>
      <c r="R1047" s="22" t="n">
        <v>48</v>
      </c>
      <c r="S1047" s="22" t="n">
        <v>76</v>
      </c>
      <c r="T1047" s="22" t="n">
        <v>63</v>
      </c>
      <c r="U1047" s="22" t="n">
        <v>104</v>
      </c>
      <c r="V1047" s="22" t="n">
        <v>112</v>
      </c>
      <c r="W1047" s="22" t="n">
        <v>70</v>
      </c>
      <c r="Y1047" s="22" t="n">
        <v>201</v>
      </c>
      <c r="Z1047" s="22" t="n">
        <v>172</v>
      </c>
      <c r="AA1047" s="22" t="n">
        <v>147</v>
      </c>
      <c r="AB1047" s="22" t="n">
        <v>155</v>
      </c>
      <c r="AD1047" s="22" t="n">
        <v>121</v>
      </c>
      <c r="AE1047" s="22" t="n">
        <v>227</v>
      </c>
      <c r="AF1047" s="22" t="n">
        <v>48</v>
      </c>
      <c r="AG1047" s="22" t="n">
        <v>32</v>
      </c>
      <c r="AH1047" s="22" t="n">
        <v>95</v>
      </c>
      <c r="AI1047" s="22" t="n">
        <v>14</v>
      </c>
      <c r="AJ1047" s="22" t="n">
        <v>139</v>
      </c>
      <c r="AL1047" s="22" t="n">
        <v>93</v>
      </c>
      <c r="AM1047" s="22" t="n">
        <v>149</v>
      </c>
      <c r="AN1047" s="22" t="n">
        <v>54</v>
      </c>
      <c r="AO1047" s="22" t="n">
        <v>69</v>
      </c>
      <c r="AP1047" s="22" t="n">
        <v>184</v>
      </c>
      <c r="AQ1047" s="22" t="n">
        <v>46</v>
      </c>
      <c r="AR1047" s="22" t="n">
        <v>59</v>
      </c>
      <c r="AS1047" s="22" t="n">
        <v>22</v>
      </c>
      <c r="AU1047" s="22" t="n">
        <v>134</v>
      </c>
      <c r="AV1047" s="22" t="n">
        <v>186</v>
      </c>
      <c r="AW1047" s="22" t="n">
        <v>239</v>
      </c>
      <c r="AX1047" s="22" t="n">
        <v>116</v>
      </c>
    </row>
    <row r="1048">
      <c r="B1048" s="23" t="inlineStr">
        <is>
          <t>Strongly oppose</t>
        </is>
      </c>
      <c r="C1048" s="24" t="n">
        <v>0.03232017864833008</v>
      </c>
      <c r="D1048" s="24" t="n">
        <v>0.04316093212971436</v>
      </c>
      <c r="E1048" s="24" t="n">
        <v>0.02068827369772528</v>
      </c>
      <c r="G1048" s="24" t="n">
        <v>0.05406602433173981</v>
      </c>
      <c r="H1048" s="24" t="n">
        <v>0.02728186615196671</v>
      </c>
      <c r="I1048" s="24" t="n">
        <v>0.02476001419042886</v>
      </c>
      <c r="J1048" s="24" t="n">
        <v>0.04161582933842662</v>
      </c>
      <c r="K1048" s="24" t="n">
        <v>0.02483465781064482</v>
      </c>
      <c r="L1048" s="24" t="n">
        <v>0.02661230817329314</v>
      </c>
      <c r="N1048" s="24" t="n">
        <v>0.06844276110794444</v>
      </c>
      <c r="O1048" s="24" t="n">
        <v>0.03558691043471207</v>
      </c>
      <c r="P1048" s="24" t="n">
        <v>0.0245060229805791</v>
      </c>
      <c r="Q1048" s="24" t="n">
        <v>0.01818199687997893</v>
      </c>
      <c r="R1048" s="24" t="n">
        <v>0.131600796267251</v>
      </c>
      <c r="S1048" s="24" t="n">
        <v>0.04059252794276889</v>
      </c>
      <c r="T1048" s="24" t="n">
        <v>0.01322304514289635</v>
      </c>
      <c r="U1048" s="24" t="n">
        <v>0.02121691909354174</v>
      </c>
      <c r="V1048" s="24" t="n">
        <v>0</v>
      </c>
      <c r="W1048" s="24" t="n">
        <v>0.04352276292418748</v>
      </c>
      <c r="Y1048" s="24" t="n">
        <v>0.02945630835903535</v>
      </c>
      <c r="Z1048" s="24" t="n">
        <v>0.01921949982147953</v>
      </c>
      <c r="AA1048" s="24" t="n">
        <v>0.04199776896540465</v>
      </c>
      <c r="AB1048" s="24" t="n">
        <v>0.04138728282806978</v>
      </c>
      <c r="AD1048" s="24" t="n">
        <v>0.04586866698641587</v>
      </c>
      <c r="AE1048" s="24" t="n">
        <v>0.02109506805964932</v>
      </c>
      <c r="AF1048" s="24" t="n">
        <v>0.04424792548133945</v>
      </c>
      <c r="AG1048" s="24" t="n">
        <v>0</v>
      </c>
      <c r="AH1048" s="24" t="n">
        <v>0.05585836067380751</v>
      </c>
      <c r="AI1048" s="24" t="n">
        <v>0</v>
      </c>
      <c r="AJ1048" s="24" t="n">
        <v>0.02946664521288056</v>
      </c>
      <c r="AL1048" s="24" t="n">
        <v>0.03388479826752762</v>
      </c>
      <c r="AM1048" s="24" t="n">
        <v>0.03220530098425838</v>
      </c>
      <c r="AN1048" s="24" t="n">
        <v>0.03746400089028364</v>
      </c>
      <c r="AO1048" s="24" t="n">
        <v>0.02991945097375559</v>
      </c>
      <c r="AP1048" s="24" t="n">
        <v>0.02969390307720192</v>
      </c>
      <c r="AQ1048" s="24" t="n">
        <v>0.0404663749786159</v>
      </c>
      <c r="AR1048" s="24" t="n">
        <v>0</v>
      </c>
      <c r="AS1048" s="24" t="n">
        <v>0.1133219052127614</v>
      </c>
      <c r="AU1048" s="24" t="n">
        <v>0.02395199214762786</v>
      </c>
      <c r="AV1048" s="24" t="n">
        <v>0.03038540225812159</v>
      </c>
      <c r="AW1048" s="24" t="n">
        <v>0.02922778423589529</v>
      </c>
      <c r="AX1048" s="24" t="n">
        <v>0.05150356680434684</v>
      </c>
    </row>
    <row r="1049">
      <c r="B1049" s="23" t="inlineStr">
        <is>
          <t>Somewhat oppose</t>
        </is>
      </c>
      <c r="C1049" s="24" t="n">
        <v>0.06090708754776228</v>
      </c>
      <c r="D1049" s="24" t="n">
        <v>0.04984359382895017</v>
      </c>
      <c r="E1049" s="24" t="n">
        <v>0.07302671677398383</v>
      </c>
      <c r="G1049" s="24" t="n">
        <v>0.1066232464014646</v>
      </c>
      <c r="H1049" s="24" t="n">
        <v>0.09310553734548213</v>
      </c>
      <c r="I1049" s="24" t="n">
        <v>0.06478000848124404</v>
      </c>
      <c r="J1049" s="24" t="n">
        <v>0.03649004213819133</v>
      </c>
      <c r="K1049" s="24" t="n">
        <v>0.06002375723155919</v>
      </c>
      <c r="L1049" s="24" t="n">
        <v>0.02254917160127438</v>
      </c>
      <c r="N1049" s="24" t="n">
        <v>0.06439830419591563</v>
      </c>
      <c r="O1049" s="24" t="n">
        <v>0.02881515414099637</v>
      </c>
      <c r="P1049" s="24" t="n">
        <v>0.07145569722845106</v>
      </c>
      <c r="Q1049" s="24" t="n">
        <v>0.1198026288155283</v>
      </c>
      <c r="R1049" s="24" t="n">
        <v>0.08346054286254308</v>
      </c>
      <c r="S1049" s="24" t="n">
        <v>0.04922200274341174</v>
      </c>
      <c r="T1049" s="24" t="n">
        <v>0.03237183621365101</v>
      </c>
      <c r="U1049" s="24" t="n">
        <v>0.06903952881983783</v>
      </c>
      <c r="V1049" s="24" t="n">
        <v>0.05679677807992394</v>
      </c>
      <c r="W1049" s="24" t="n">
        <v>0.02914991142855255</v>
      </c>
      <c r="Y1049" s="24" t="n">
        <v>0.05677407754552622</v>
      </c>
      <c r="Z1049" s="24" t="n">
        <v>0.04349426215464197</v>
      </c>
      <c r="AA1049" s="24" t="n">
        <v>0.06561504966177076</v>
      </c>
      <c r="AB1049" s="24" t="n">
        <v>0.08111763291166661</v>
      </c>
      <c r="AD1049" s="24" t="n">
        <v>0.08597059222569677</v>
      </c>
      <c r="AE1049" s="24" t="n">
        <v>0.05087368797226206</v>
      </c>
      <c r="AF1049" s="24" t="n">
        <v>0.101475547375077</v>
      </c>
      <c r="AG1049" s="24" t="n">
        <v>0.06905612511894876</v>
      </c>
      <c r="AH1049" s="24" t="n">
        <v>0.04093244726664667</v>
      </c>
      <c r="AI1049" s="24" t="n">
        <v>0.2223736586667343</v>
      </c>
      <c r="AJ1049" s="24" t="n">
        <v>0.03676965852272002</v>
      </c>
      <c r="AL1049" s="24" t="n">
        <v>0.09224133980286901</v>
      </c>
      <c r="AM1049" s="24" t="n">
        <v>0.06389059888721282</v>
      </c>
      <c r="AN1049" s="24" t="n">
        <v>0.03940734453259329</v>
      </c>
      <c r="AO1049" s="24" t="n">
        <v>0.08444957035249138</v>
      </c>
      <c r="AP1049" s="24" t="n">
        <v>0.04792666979031538</v>
      </c>
      <c r="AQ1049" s="24" t="n">
        <v>0.02307535499461266</v>
      </c>
      <c r="AR1049" s="24" t="n">
        <v>0.07299940085374228</v>
      </c>
      <c r="AS1049" s="24" t="n">
        <v>0.04295224489078986</v>
      </c>
      <c r="AU1049" s="24" t="n">
        <v>0.02331869320229377</v>
      </c>
      <c r="AV1049" s="24" t="n">
        <v>0.04556905974544222</v>
      </c>
      <c r="AW1049" s="24" t="n">
        <v>0.0421151096017317</v>
      </c>
      <c r="AX1049" s="24" t="n">
        <v>0.1679092860112412</v>
      </c>
    </row>
    <row r="1050">
      <c r="B1050" s="23" t="inlineStr">
        <is>
          <t>Neither support nor oppose</t>
        </is>
      </c>
      <c r="C1050" s="24" t="n">
        <v>0.1564953053739216</v>
      </c>
      <c r="D1050" s="24" t="n">
        <v>0.1638129329722707</v>
      </c>
      <c r="E1050" s="24" t="n">
        <v>0.1490004210565428</v>
      </c>
      <c r="G1050" s="24" t="n">
        <v>0.208375874032217</v>
      </c>
      <c r="H1050" s="24" t="n">
        <v>0.09995988741010121</v>
      </c>
      <c r="I1050" s="24" t="n">
        <v>0.1687197197227188</v>
      </c>
      <c r="J1050" s="24" t="n">
        <v>0.2122394894681245</v>
      </c>
      <c r="K1050" s="24" t="n">
        <v>0.1331074162830186</v>
      </c>
      <c r="L1050" s="24" t="n">
        <v>0.1296997116066608</v>
      </c>
      <c r="N1050" s="24" t="n">
        <v>0.1638586152906182</v>
      </c>
      <c r="O1050" s="24" t="n">
        <v>0.09687477670374631</v>
      </c>
      <c r="P1050" s="24" t="n">
        <v>0.1133597933910513</v>
      </c>
      <c r="Q1050" s="24" t="n">
        <v>0.2888119667760414</v>
      </c>
      <c r="R1050" s="24" t="n">
        <v>0.1838009399874698</v>
      </c>
      <c r="S1050" s="24" t="n">
        <v>0.2027733001174603</v>
      </c>
      <c r="T1050" s="24" t="n">
        <v>0.1393979559376187</v>
      </c>
      <c r="U1050" s="24" t="n">
        <v>0.1041661256234418</v>
      </c>
      <c r="V1050" s="24" t="n">
        <v>0.1748831490085194</v>
      </c>
      <c r="W1050" s="24" t="n">
        <v>0.1183727496747365</v>
      </c>
      <c r="Y1050" s="24" t="n">
        <v>0.1353238514084604</v>
      </c>
      <c r="Z1050" s="24" t="n">
        <v>0.1133255668822241</v>
      </c>
      <c r="AA1050" s="24" t="n">
        <v>0.1903297236847526</v>
      </c>
      <c r="AB1050" s="24" t="n">
        <v>0.1996944768763427</v>
      </c>
      <c r="AD1050" s="24" t="n">
        <v>0.1395131307051367</v>
      </c>
      <c r="AE1050" s="24" t="n">
        <v>0.1535957734972272</v>
      </c>
      <c r="AF1050" s="24" t="n">
        <v>0.107522147732109</v>
      </c>
      <c r="AG1050" s="24" t="n">
        <v>0.1388610798608335</v>
      </c>
      <c r="AH1050" s="24" t="n">
        <v>0.1854369479277222</v>
      </c>
      <c r="AI1050" s="24" t="n">
        <v>0.07747345467401154</v>
      </c>
      <c r="AJ1050" s="24" t="n">
        <v>0.1854140640040876</v>
      </c>
      <c r="AL1050" s="24" t="n">
        <v>0.1602926039668067</v>
      </c>
      <c r="AM1050" s="24" t="n">
        <v>0.0981139977456098</v>
      </c>
      <c r="AN1050" s="24" t="n">
        <v>0.1097613579191688</v>
      </c>
      <c r="AO1050" s="24" t="n">
        <v>0.09590012666691917</v>
      </c>
      <c r="AP1050" s="24" t="n">
        <v>0.1861708903439566</v>
      </c>
      <c r="AQ1050" s="24" t="n">
        <v>0.2952119912108799</v>
      </c>
      <c r="AR1050" s="24" t="n">
        <v>0.2136259927652784</v>
      </c>
      <c r="AS1050" s="24" t="n">
        <v>0.145313446153549</v>
      </c>
      <c r="AU1050" s="24" t="n">
        <v>0.1460182897111678</v>
      </c>
      <c r="AV1050" s="24" t="n">
        <v>0.1850998772506227</v>
      </c>
      <c r="AW1050" s="24" t="n">
        <v>0.08572016848218875</v>
      </c>
      <c r="AX1050" s="24" t="n">
        <v>0.2687832167105211</v>
      </c>
    </row>
    <row r="1051">
      <c r="B1051" s="23" t="inlineStr">
        <is>
          <t>Somewhat support</t>
        </is>
      </c>
      <c r="C1051" s="24" t="n">
        <v>0.3696185493857863</v>
      </c>
      <c r="D1051" s="24" t="n">
        <v>0.369176263092815</v>
      </c>
      <c r="E1051" s="24" t="n">
        <v>0.3710757672808775</v>
      </c>
      <c r="G1051" s="24" t="n">
        <v>0.2444057267165305</v>
      </c>
      <c r="H1051" s="24" t="n">
        <v>0.316360998981741</v>
      </c>
      <c r="I1051" s="24" t="n">
        <v>0.3717430485819834</v>
      </c>
      <c r="J1051" s="24" t="n">
        <v>0.3639666976287323</v>
      </c>
      <c r="K1051" s="24" t="n">
        <v>0.3727667156745331</v>
      </c>
      <c r="L1051" s="24" t="n">
        <v>0.4894309130869341</v>
      </c>
      <c r="N1051" s="24" t="n">
        <v>0.3127134791347239</v>
      </c>
      <c r="O1051" s="24" t="n">
        <v>0.586063947980391</v>
      </c>
      <c r="P1051" s="24" t="n">
        <v>0.3423000282782058</v>
      </c>
      <c r="Q1051" s="24" t="n">
        <v>0.3535288063206377</v>
      </c>
      <c r="R1051" s="24" t="n">
        <v>0.3446587745092712</v>
      </c>
      <c r="S1051" s="24" t="n">
        <v>0.3308482296494432</v>
      </c>
      <c r="T1051" s="24" t="n">
        <v>0.3575837151105778</v>
      </c>
      <c r="U1051" s="24" t="n">
        <v>0.3495578755758447</v>
      </c>
      <c r="V1051" s="24" t="n">
        <v>0.3641090630488635</v>
      </c>
      <c r="W1051" s="24" t="n">
        <v>0.4665210002050884</v>
      </c>
      <c r="Y1051" s="24" t="n">
        <v>0.3358331191317255</v>
      </c>
      <c r="Z1051" s="24" t="n">
        <v>0.4339014490538454</v>
      </c>
      <c r="AA1051" s="24" t="n">
        <v>0.3575652824713681</v>
      </c>
      <c r="AB1051" s="24" t="n">
        <v>0.3533383637495112</v>
      </c>
      <c r="AD1051" s="24" t="n">
        <v>0.3935273364410973</v>
      </c>
      <c r="AE1051" s="24" t="n">
        <v>0.3587401030681682</v>
      </c>
      <c r="AF1051" s="24" t="n">
        <v>0.3794841055978886</v>
      </c>
      <c r="AG1051" s="24" t="n">
        <v>0.3673127733601056</v>
      </c>
      <c r="AH1051" s="24" t="n">
        <v>0.4730568174599626</v>
      </c>
      <c r="AI1051" s="24" t="n">
        <v>0.2763476257664692</v>
      </c>
      <c r="AJ1051" s="24" t="n">
        <v>0.3027291362924839</v>
      </c>
      <c r="AL1051" s="24" t="n">
        <v>0.3588952818492301</v>
      </c>
      <c r="AM1051" s="24" t="n">
        <v>0.3169970268846297</v>
      </c>
      <c r="AN1051" s="24" t="n">
        <v>0.367681932239006</v>
      </c>
      <c r="AO1051" s="24" t="n">
        <v>0.375787260330623</v>
      </c>
      <c r="AP1051" s="24" t="n">
        <v>0.4392286525286977</v>
      </c>
      <c r="AQ1051" s="24" t="n">
        <v>0.2195269614025408</v>
      </c>
      <c r="AR1051" s="24" t="n">
        <v>0.3859377935652163</v>
      </c>
      <c r="AS1051" s="24" t="n">
        <v>0.4468826233663454</v>
      </c>
      <c r="AU1051" s="24" t="n">
        <v>0.2396258093025999</v>
      </c>
      <c r="AV1051" s="24" t="n">
        <v>0.4636422281602304</v>
      </c>
      <c r="AW1051" s="24" t="n">
        <v>0.4025622241405238</v>
      </c>
      <c r="AX1051" s="24" t="n">
        <v>0.3004492696885784</v>
      </c>
    </row>
    <row r="1052">
      <c r="B1052" s="23" t="inlineStr">
        <is>
          <t>Strongly support</t>
        </is>
      </c>
      <c r="C1052" s="24" t="n">
        <v>0.3452109980267509</v>
      </c>
      <c r="D1052" s="24" t="n">
        <v>0.352917060437278</v>
      </c>
      <c r="E1052" s="24" t="n">
        <v>0.3351470809198289</v>
      </c>
      <c r="G1052" s="24" t="n">
        <v>0.3333765810899986</v>
      </c>
      <c r="H1052" s="24" t="n">
        <v>0.4355324802316752</v>
      </c>
      <c r="I1052" s="24" t="n">
        <v>0.3288605834721657</v>
      </c>
      <c r="J1052" s="24" t="n">
        <v>0.3367908697309909</v>
      </c>
      <c r="K1052" s="24" t="n">
        <v>0.3518261634457375</v>
      </c>
      <c r="L1052" s="24" t="n">
        <v>0.2996430666688744</v>
      </c>
      <c r="N1052" s="24" t="n">
        <v>0.3594014906436891</v>
      </c>
      <c r="O1052" s="24" t="n">
        <v>0.252659210740154</v>
      </c>
      <c r="P1052" s="24" t="n">
        <v>0.426395070445078</v>
      </c>
      <c r="Q1052" s="24" t="n">
        <v>0.1852923705997673</v>
      </c>
      <c r="R1052" s="24" t="n">
        <v>0.2382668418927424</v>
      </c>
      <c r="S1052" s="24" t="n">
        <v>0.3430859643296096</v>
      </c>
      <c r="T1052" s="24" t="n">
        <v>0.4102117522494764</v>
      </c>
      <c r="U1052" s="24" t="n">
        <v>0.4189892358842333</v>
      </c>
      <c r="V1052" s="24" t="n">
        <v>0.3755665909788051</v>
      </c>
      <c r="W1052" s="24" t="n">
        <v>0.2617670446780043</v>
      </c>
      <c r="Y1052" s="24" t="n">
        <v>0.4240253671888646</v>
      </c>
      <c r="Z1052" s="24" t="n">
        <v>0.3481548479968478</v>
      </c>
      <c r="AA1052" s="24" t="n">
        <v>0.3180864978203521</v>
      </c>
      <c r="AB1052" s="24" t="n">
        <v>0.2658139060096643</v>
      </c>
      <c r="AD1052" s="24" t="n">
        <v>0.3273994308759949</v>
      </c>
      <c r="AE1052" s="24" t="n">
        <v>0.3984923451694586</v>
      </c>
      <c r="AF1052" s="24" t="n">
        <v>0.3672702738135862</v>
      </c>
      <c r="AG1052" s="24" t="n">
        <v>0.3956144130255606</v>
      </c>
      <c r="AH1052" s="24" t="n">
        <v>0.2112917889564512</v>
      </c>
      <c r="AI1052" s="24" t="n">
        <v>0.1494793008334359</v>
      </c>
      <c r="AJ1052" s="24" t="n">
        <v>0.3652939262765418</v>
      </c>
      <c r="AL1052" s="24" t="n">
        <v>0.3443370900431657</v>
      </c>
      <c r="AM1052" s="24" t="n">
        <v>0.4527352767854124</v>
      </c>
      <c r="AN1052" s="24" t="n">
        <v>0.4093552117293182</v>
      </c>
      <c r="AO1052" s="24" t="n">
        <v>0.4139435916762109</v>
      </c>
      <c r="AP1052" s="24" t="n">
        <v>0.2763577783865821</v>
      </c>
      <c r="AQ1052" s="24" t="n">
        <v>0.316532296814964</v>
      </c>
      <c r="AR1052" s="24" t="n">
        <v>0.2624004999746956</v>
      </c>
      <c r="AS1052" s="24" t="n">
        <v>0.1089457042884012</v>
      </c>
      <c r="AU1052" s="24" t="n">
        <v>0.5533027163594376</v>
      </c>
      <c r="AV1052" s="24" t="n">
        <v>0.2134987054325371</v>
      </c>
      <c r="AW1052" s="24" t="n">
        <v>0.4282829984021747</v>
      </c>
      <c r="AX1052" s="24" t="n">
        <v>0.145040502380622</v>
      </c>
    </row>
    <row r="1053">
      <c r="B1053" s="23" t="inlineStr">
        <is>
          <t>Don’t know</t>
        </is>
      </c>
      <c r="C1053" s="24" t="n">
        <v>0.03544788101744878</v>
      </c>
      <c r="D1053" s="24" t="n">
        <v>0.02108921753897193</v>
      </c>
      <c r="E1053" s="24" t="n">
        <v>0.05106174027104171</v>
      </c>
      <c r="G1053" s="24" t="n">
        <v>0.05315254742804969</v>
      </c>
      <c r="H1053" s="24" t="n">
        <v>0.0277592298790335</v>
      </c>
      <c r="I1053" s="24" t="n">
        <v>0.04113662555145937</v>
      </c>
      <c r="J1053" s="24" t="n">
        <v>0.00889707169553418</v>
      </c>
      <c r="K1053" s="24" t="n">
        <v>0.0574412895545067</v>
      </c>
      <c r="L1053" s="24" t="n">
        <v>0.03206482886296321</v>
      </c>
      <c r="N1053" s="24" t="n">
        <v>0.03118534962710866</v>
      </c>
      <c r="O1053" s="24" t="n">
        <v>0</v>
      </c>
      <c r="P1053" s="24" t="n">
        <v>0.02198338767663472</v>
      </c>
      <c r="Q1053" s="24" t="n">
        <v>0.03438223060804648</v>
      </c>
      <c r="R1053" s="24" t="n">
        <v>0.01821210448072243</v>
      </c>
      <c r="S1053" s="24" t="n">
        <v>0.03347797521730656</v>
      </c>
      <c r="T1053" s="24" t="n">
        <v>0.04721169534577983</v>
      </c>
      <c r="U1053" s="24" t="n">
        <v>0.03703031500310051</v>
      </c>
      <c r="V1053" s="24" t="n">
        <v>0.028644418883888</v>
      </c>
      <c r="W1053" s="24" t="n">
        <v>0.08066653108943071</v>
      </c>
      <c r="Y1053" s="24" t="n">
        <v>0.01858727636638794</v>
      </c>
      <c r="Z1053" s="24" t="n">
        <v>0.04190437409096115</v>
      </c>
      <c r="AA1053" s="24" t="n">
        <v>0.02640567739635188</v>
      </c>
      <c r="AB1053" s="24" t="n">
        <v>0.05864833762474551</v>
      </c>
      <c r="AD1053" s="24" t="n">
        <v>0.007720842765658505</v>
      </c>
      <c r="AE1053" s="24" t="n">
        <v>0.01720302223323447</v>
      </c>
      <c r="AF1053" s="24" t="n">
        <v>0</v>
      </c>
      <c r="AG1053" s="24" t="n">
        <v>0.02915560863455163</v>
      </c>
      <c r="AH1053" s="24" t="n">
        <v>0.03342363771541002</v>
      </c>
      <c r="AI1053" s="24" t="n">
        <v>0.2743259600593492</v>
      </c>
      <c r="AJ1053" s="24" t="n">
        <v>0.08032656969128608</v>
      </c>
      <c r="AL1053" s="24" t="n">
        <v>0.01034888607040078</v>
      </c>
      <c r="AM1053" s="24" t="n">
        <v>0.03605779871287688</v>
      </c>
      <c r="AN1053" s="24" t="n">
        <v>0.03633015268963027</v>
      </c>
      <c r="AO1053" s="24" t="n">
        <v>0</v>
      </c>
      <c r="AP1053" s="24" t="n">
        <v>0.02062210587324621</v>
      </c>
      <c r="AQ1053" s="24" t="n">
        <v>0.1051870205983869</v>
      </c>
      <c r="AR1053" s="24" t="n">
        <v>0.06503631284106735</v>
      </c>
      <c r="AS1053" s="24" t="n">
        <v>0.1425840760881532</v>
      </c>
      <c r="AU1053" s="24" t="n">
        <v>0.01378249927687307</v>
      </c>
      <c r="AV1053" s="24" t="n">
        <v>0.06180472715304602</v>
      </c>
      <c r="AW1053" s="24" t="n">
        <v>0.0120917151374859</v>
      </c>
      <c r="AX1053" s="24" t="n">
        <v>0.06631415840469052</v>
      </c>
    </row>
  </sheetData>
  <mergeCells count="7">
    <mergeCell ref="AU5:AX5"/>
    <mergeCell ref="AD5:AJ5"/>
    <mergeCell ref="G5:L5"/>
    <mergeCell ref="N5:W5"/>
    <mergeCell ref="D5:E5"/>
    <mergeCell ref="Y5:AB5"/>
    <mergeCell ref="AL5:AS5"/>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B2:AZ30"/>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do you think are the most important issues facing the country at this time? Please select up to 3</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Cost of living</t>
        </is>
      </c>
      <c r="C9" s="24" t="n">
        <v>0.6388301460643716</v>
      </c>
      <c r="D9" s="24" t="n">
        <v>0.6072789216349535</v>
      </c>
      <c r="E9" s="24" t="n">
        <v>0.6694888935908763</v>
      </c>
      <c r="G9" s="24" t="n">
        <v>0.6217048201168988</v>
      </c>
      <c r="H9" s="24" t="n">
        <v>0.6643088089415232</v>
      </c>
      <c r="I9" s="24" t="n">
        <v>0.7281542705541058</v>
      </c>
      <c r="J9" s="24" t="n">
        <v>0.6785429236554661</v>
      </c>
      <c r="K9" s="24" t="n">
        <v>0.648566105599411</v>
      </c>
      <c r="L9" s="24" t="n">
        <v>0.5183391734328159</v>
      </c>
      <c r="N9" s="24" t="n">
        <v>0.6437169712698946</v>
      </c>
      <c r="O9" s="24" t="n">
        <v>0.6086372412420984</v>
      </c>
      <c r="P9" s="24" t="n">
        <v>0.6397135442158358</v>
      </c>
      <c r="Q9" s="24" t="n">
        <v>0.6466995852640273</v>
      </c>
      <c r="R9" s="24" t="n">
        <v>0.676539511905477</v>
      </c>
      <c r="S9" s="24" t="n">
        <v>0.6123998385102867</v>
      </c>
      <c r="T9" s="24" t="n">
        <v>0.6009510093867628</v>
      </c>
      <c r="U9" s="24" t="n">
        <v>0.6872442492804637</v>
      </c>
      <c r="V9" s="24" t="n">
        <v>0.6368922646843591</v>
      </c>
      <c r="W9" s="24" t="n">
        <v>0.5998676264397873</v>
      </c>
      <c r="Y9" s="24" t="n">
        <v>0.6061656531870777</v>
      </c>
      <c r="Z9" s="24" t="n">
        <v>0.6356819126243931</v>
      </c>
      <c r="AA9" s="24" t="n">
        <v>0.6436437851334028</v>
      </c>
      <c r="AB9" s="24" t="n">
        <v>0.6731396623017993</v>
      </c>
      <c r="AD9" s="24" t="n">
        <v>0.5348477908929098</v>
      </c>
      <c r="AE9" s="24" t="n">
        <v>0.6767599414933954</v>
      </c>
      <c r="AF9" s="24" t="n">
        <v>0.6380269750543771</v>
      </c>
      <c r="AG9" s="24" t="n">
        <v>0.7144384730875049</v>
      </c>
      <c r="AH9" s="24" t="n">
        <v>0.5561337729279532</v>
      </c>
      <c r="AI9" s="24" t="n">
        <v>0.6264628373921806</v>
      </c>
      <c r="AJ9" s="24" t="n">
        <v>0.7044919955399388</v>
      </c>
      <c r="AL9" s="24" t="n">
        <v>0.5873518576076074</v>
      </c>
      <c r="AM9" s="24" t="n">
        <v>0.6881528779535151</v>
      </c>
      <c r="AN9" s="24" t="n">
        <v>0.6601299939263305</v>
      </c>
      <c r="AO9" s="24" t="n">
        <v>0.688258106934223</v>
      </c>
      <c r="AP9" s="24" t="n">
        <v>0.5646690554749145</v>
      </c>
      <c r="AQ9" s="24" t="n">
        <v>0.7238320432636268</v>
      </c>
      <c r="AR9" s="24" t="n">
        <v>0.6643411108855459</v>
      </c>
      <c r="AS9" s="24" t="n">
        <v>0.6032240637452254</v>
      </c>
      <c r="AU9" s="24" t="n">
        <v>0.6970954076673849</v>
      </c>
      <c r="AV9" s="24" t="n">
        <v>0.5881730534748363</v>
      </c>
      <c r="AW9" s="24" t="n">
        <v>0.6627212754015885</v>
      </c>
      <c r="AX9" s="24" t="n">
        <v>0.5984481638033406</v>
      </c>
    </row>
    <row r="10" ht="19" customHeight="1">
      <c r="B10" s="26" t="inlineStr">
        <is>
          <t>Levels of immigration</t>
        </is>
      </c>
      <c r="C10" s="24" t="n">
        <v>0.4161260299970411</v>
      </c>
      <c r="D10" s="24" t="n">
        <v>0.4140676546376511</v>
      </c>
      <c r="E10" s="24" t="n">
        <v>0.4193889261880193</v>
      </c>
      <c r="G10" s="24" t="n">
        <v>0.2449843411646266</v>
      </c>
      <c r="H10" s="24" t="n">
        <v>0.2724887895150775</v>
      </c>
      <c r="I10" s="24" t="n">
        <v>0.3988881550969471</v>
      </c>
      <c r="J10" s="24" t="n">
        <v>0.4951953844889686</v>
      </c>
      <c r="K10" s="24" t="n">
        <v>0.5719524273310814</v>
      </c>
      <c r="L10" s="24" t="n">
        <v>0.4908263079436993</v>
      </c>
      <c r="N10" s="24" t="n">
        <v>0.4802102425823442</v>
      </c>
      <c r="O10" s="24" t="n">
        <v>0.3454424390341956</v>
      </c>
      <c r="P10" s="24" t="n">
        <v>0.3529676950596432</v>
      </c>
      <c r="Q10" s="24" t="n">
        <v>0.4966655561656602</v>
      </c>
      <c r="R10" s="24" t="n">
        <v>0.3993688546770517</v>
      </c>
      <c r="S10" s="24" t="n">
        <v>0.437804899332792</v>
      </c>
      <c r="T10" s="24" t="n">
        <v>0.457697199556695</v>
      </c>
      <c r="U10" s="24" t="n">
        <v>0.3064230060892952</v>
      </c>
      <c r="V10" s="24" t="n">
        <v>0.4579099555144117</v>
      </c>
      <c r="W10" s="24" t="n">
        <v>0.484620331719373</v>
      </c>
      <c r="Y10" s="24" t="n">
        <v>0.3209258396137832</v>
      </c>
      <c r="Z10" s="24" t="n">
        <v>0.4111583059079404</v>
      </c>
      <c r="AA10" s="24" t="n">
        <v>0.4902848698596137</v>
      </c>
      <c r="AB10" s="24" t="n">
        <v>0.4588389541363823</v>
      </c>
      <c r="AD10" s="24" t="n">
        <v>0.5490687544946814</v>
      </c>
      <c r="AE10" s="24" t="n">
        <v>0.3117824833216073</v>
      </c>
      <c r="AF10" s="24" t="n">
        <v>0.2137732236508804</v>
      </c>
      <c r="AG10" s="24" t="n">
        <v>0.155206292233066</v>
      </c>
      <c r="AH10" s="24" t="n">
        <v>0.7450024528342891</v>
      </c>
      <c r="AI10" s="24" t="n">
        <v>0.3571258604859991</v>
      </c>
      <c r="AJ10" s="24" t="n">
        <v>0.3982270310173505</v>
      </c>
      <c r="AL10" s="24" t="n">
        <v>0.4618556544559871</v>
      </c>
      <c r="AM10" s="24" t="n">
        <v>0.2364671163202586</v>
      </c>
      <c r="AN10" s="24" t="n">
        <v>0.2049103260903522</v>
      </c>
      <c r="AO10" s="24" t="n">
        <v>0.1361962171899024</v>
      </c>
      <c r="AP10" s="24" t="n">
        <v>0.7582012454430829</v>
      </c>
      <c r="AQ10" s="24" t="n">
        <v>0.3730784575205326</v>
      </c>
      <c r="AR10" s="24" t="n">
        <v>0.3948984925682537</v>
      </c>
      <c r="AS10" s="24" t="n">
        <v>0.54659732223783</v>
      </c>
      <c r="AU10" s="24" t="n">
        <v>0.2634801880138554</v>
      </c>
      <c r="AV10" s="24" t="n">
        <v>0.5685901842180838</v>
      </c>
      <c r="AW10" s="24" t="n">
        <v>0.4408835781566074</v>
      </c>
      <c r="AX10" s="24" t="n">
        <v>0.3079982452285974</v>
      </c>
    </row>
    <row r="11" ht="19" customHeight="1">
      <c r="B11" s="26" t="inlineStr">
        <is>
          <t>Quality of the NHS</t>
        </is>
      </c>
      <c r="C11" s="24" t="n">
        <v>0.370234528133277</v>
      </c>
      <c r="D11" s="24" t="n">
        <v>0.3374351697061626</v>
      </c>
      <c r="E11" s="24" t="n">
        <v>0.4021756349652817</v>
      </c>
      <c r="G11" s="24" t="n">
        <v>0.3366725101329827</v>
      </c>
      <c r="H11" s="24" t="n">
        <v>0.350873912097684</v>
      </c>
      <c r="I11" s="24" t="n">
        <v>0.3589593671038708</v>
      </c>
      <c r="J11" s="24" t="n">
        <v>0.3409825106820201</v>
      </c>
      <c r="K11" s="24" t="n">
        <v>0.3875915229774399</v>
      </c>
      <c r="L11" s="24" t="n">
        <v>0.4293060118825483</v>
      </c>
      <c r="N11" s="24" t="n">
        <v>0.4500883152205657</v>
      </c>
      <c r="O11" s="24" t="n">
        <v>0.4718035219320749</v>
      </c>
      <c r="P11" s="24" t="n">
        <v>0.3838249476662259</v>
      </c>
      <c r="Q11" s="24" t="n">
        <v>0.3817028719883324</v>
      </c>
      <c r="R11" s="24" t="n">
        <v>0.2811616359498949</v>
      </c>
      <c r="S11" s="24" t="n">
        <v>0.3450633057174454</v>
      </c>
      <c r="T11" s="24" t="n">
        <v>0.4502035998592249</v>
      </c>
      <c r="U11" s="24" t="n">
        <v>0.3143328963927291</v>
      </c>
      <c r="V11" s="24" t="n">
        <v>0.3681795100591741</v>
      </c>
      <c r="W11" s="24" t="n">
        <v>0.3564953242522745</v>
      </c>
      <c r="Y11" s="24" t="n">
        <v>0.3836418023277392</v>
      </c>
      <c r="Z11" s="24" t="n">
        <v>0.3921484508508878</v>
      </c>
      <c r="AA11" s="24" t="n">
        <v>0.3494869433061999</v>
      </c>
      <c r="AB11" s="24" t="n">
        <v>0.3512658948702054</v>
      </c>
      <c r="AD11" s="24" t="n">
        <v>0.314844870332592</v>
      </c>
      <c r="AE11" s="24" t="n">
        <v>0.4170804630596645</v>
      </c>
      <c r="AF11" s="24" t="n">
        <v>0.4586650511735703</v>
      </c>
      <c r="AG11" s="24" t="n">
        <v>0.4729962411591015</v>
      </c>
      <c r="AH11" s="24" t="n">
        <v>0.2538955402996685</v>
      </c>
      <c r="AI11" s="24" t="n">
        <v>0.2313556258381734</v>
      </c>
      <c r="AJ11" s="24" t="n">
        <v>0.3753484165911283</v>
      </c>
      <c r="AL11" s="24" t="n">
        <v>0.3016801584567445</v>
      </c>
      <c r="AM11" s="24" t="n">
        <v>0.423237950143525</v>
      </c>
      <c r="AN11" s="24" t="n">
        <v>0.4776450730801337</v>
      </c>
      <c r="AO11" s="24" t="n">
        <v>0.4741861819772233</v>
      </c>
      <c r="AP11" s="24" t="n">
        <v>0.2852746738265574</v>
      </c>
      <c r="AQ11" s="24" t="n">
        <v>0.3598162617153017</v>
      </c>
      <c r="AR11" s="24" t="n">
        <v>0.4225724269762761</v>
      </c>
      <c r="AS11" s="24" t="n">
        <v>0.238188596453495</v>
      </c>
      <c r="AU11" s="24" t="n">
        <v>0.4668571559396082</v>
      </c>
      <c r="AV11" s="24" t="n">
        <v>0.3240978946681968</v>
      </c>
      <c r="AW11" s="24" t="n">
        <v>0.3650819897239395</v>
      </c>
      <c r="AX11" s="24" t="n">
        <v>0.3346362246465132</v>
      </c>
    </row>
    <row r="12" ht="19" customHeight="1">
      <c r="B12" s="26" t="inlineStr">
        <is>
          <t>State of the economy</t>
        </is>
      </c>
      <c r="C12" s="24" t="n">
        <v>0.3550806823735492</v>
      </c>
      <c r="D12" s="24" t="n">
        <v>0.3866758484172652</v>
      </c>
      <c r="E12" s="24" t="n">
        <v>0.3247876069367721</v>
      </c>
      <c r="G12" s="24" t="n">
        <v>0.3029712862482291</v>
      </c>
      <c r="H12" s="24" t="n">
        <v>0.3038982481722535</v>
      </c>
      <c r="I12" s="24" t="n">
        <v>0.3153661540514039</v>
      </c>
      <c r="J12" s="24" t="n">
        <v>0.3943070245115093</v>
      </c>
      <c r="K12" s="24" t="n">
        <v>0.3842846707830979</v>
      </c>
      <c r="L12" s="24" t="n">
        <v>0.4117303957760942</v>
      </c>
      <c r="N12" s="24" t="n">
        <v>0.3381482788428209</v>
      </c>
      <c r="O12" s="24" t="n">
        <v>0.404502786654292</v>
      </c>
      <c r="P12" s="24" t="n">
        <v>0.3198171046627706</v>
      </c>
      <c r="Q12" s="24" t="n">
        <v>0.365198851480341</v>
      </c>
      <c r="R12" s="24" t="n">
        <v>0.3731960944895703</v>
      </c>
      <c r="S12" s="24" t="n">
        <v>0.3256261772017759</v>
      </c>
      <c r="T12" s="24" t="n">
        <v>0.397464723487587</v>
      </c>
      <c r="U12" s="24" t="n">
        <v>0.3762590358009318</v>
      </c>
      <c r="V12" s="24" t="n">
        <v>0.3355019616682153</v>
      </c>
      <c r="W12" s="24" t="n">
        <v>0.3438105996471614</v>
      </c>
      <c r="Y12" s="24" t="n">
        <v>0.4061428452222196</v>
      </c>
      <c r="Z12" s="24" t="n">
        <v>0.3471156944881039</v>
      </c>
      <c r="AA12" s="24" t="n">
        <v>0.342685214269944</v>
      </c>
      <c r="AB12" s="24" t="n">
        <v>0.3191092158532502</v>
      </c>
      <c r="AD12" s="24" t="n">
        <v>0.3951312161144828</v>
      </c>
      <c r="AE12" s="24" t="n">
        <v>0.3848086103314987</v>
      </c>
      <c r="AF12" s="24" t="n">
        <v>0.3874914760869389</v>
      </c>
      <c r="AG12" s="24" t="n">
        <v>0.3440543535807353</v>
      </c>
      <c r="AH12" s="24" t="n">
        <v>0.2956363599647252</v>
      </c>
      <c r="AI12" s="24" t="n">
        <v>0.2580171035903268</v>
      </c>
      <c r="AJ12" s="24" t="n">
        <v>0.3162790441686202</v>
      </c>
      <c r="AL12" s="24" t="n">
        <v>0.4478844392218932</v>
      </c>
      <c r="AM12" s="24" t="n">
        <v>0.3634993434160991</v>
      </c>
      <c r="AN12" s="24" t="n">
        <v>0.4263742666649882</v>
      </c>
      <c r="AO12" s="24" t="n">
        <v>0.2918118340974051</v>
      </c>
      <c r="AP12" s="24" t="n">
        <v>0.2964458789553906</v>
      </c>
      <c r="AQ12" s="24" t="n">
        <v>0.3617204170370441</v>
      </c>
      <c r="AR12" s="24" t="n">
        <v>0.3451141296099762</v>
      </c>
      <c r="AS12" s="24" t="n">
        <v>0.3269902548499903</v>
      </c>
      <c r="AU12" s="24" t="n">
        <v>0.3588758563536242</v>
      </c>
      <c r="AV12" s="24" t="n">
        <v>0.358187610967148</v>
      </c>
      <c r="AW12" s="24" t="n">
        <v>0.3586996807994897</v>
      </c>
      <c r="AX12" s="24" t="n">
        <v>0.3377094496954141</v>
      </c>
    </row>
    <row r="13" ht="19" customHeight="1">
      <c r="B13" s="26" t="inlineStr">
        <is>
          <t>Levels of crime</t>
        </is>
      </c>
      <c r="C13" s="24" t="n">
        <v>0.181042588457986</v>
      </c>
      <c r="D13" s="24" t="n">
        <v>0.1735916402852988</v>
      </c>
      <c r="E13" s="24" t="n">
        <v>0.1880046278609351</v>
      </c>
      <c r="G13" s="24" t="n">
        <v>0.2555370926707817</v>
      </c>
      <c r="H13" s="24" t="n">
        <v>0.2219528697000107</v>
      </c>
      <c r="I13" s="24" t="n">
        <v>0.1764420471552643</v>
      </c>
      <c r="J13" s="24" t="n">
        <v>0.139431873610296</v>
      </c>
      <c r="K13" s="24" t="n">
        <v>0.18306405872926</v>
      </c>
      <c r="L13" s="24" t="n">
        <v>0.1348263395626211</v>
      </c>
      <c r="N13" s="24" t="n">
        <v>0.1559564550507702</v>
      </c>
      <c r="O13" s="24" t="n">
        <v>0.2083333694348527</v>
      </c>
      <c r="P13" s="24" t="n">
        <v>0.1926264049740849</v>
      </c>
      <c r="Q13" s="24" t="n">
        <v>0.194200403938513</v>
      </c>
      <c r="R13" s="24" t="n">
        <v>0.1923071748173434</v>
      </c>
      <c r="S13" s="24" t="n">
        <v>0.2318885996757908</v>
      </c>
      <c r="T13" s="24" t="n">
        <v>0.1286765224980988</v>
      </c>
      <c r="U13" s="24" t="n">
        <v>0.2014962027330011</v>
      </c>
      <c r="V13" s="24" t="n">
        <v>0.1320542306749117</v>
      </c>
      <c r="W13" s="24" t="n">
        <v>0.18978410171112</v>
      </c>
      <c r="Y13" s="24" t="n">
        <v>0.1738842252343801</v>
      </c>
      <c r="Z13" s="24" t="n">
        <v>0.1682908707471539</v>
      </c>
      <c r="AA13" s="24" t="n">
        <v>0.1831982104498599</v>
      </c>
      <c r="AB13" s="24" t="n">
        <v>0.2001129563704749</v>
      </c>
      <c r="AD13" s="24" t="n">
        <v>0.1581068311822721</v>
      </c>
      <c r="AE13" s="24" t="n">
        <v>0.1693173293117475</v>
      </c>
      <c r="AF13" s="24" t="n">
        <v>0.1281088715395105</v>
      </c>
      <c r="AG13" s="24" t="n">
        <v>0.1917746494269034</v>
      </c>
      <c r="AH13" s="24" t="n">
        <v>0.2184948620309098</v>
      </c>
      <c r="AI13" s="24" t="n">
        <v>0.2791892501265422</v>
      </c>
      <c r="AJ13" s="24" t="n">
        <v>0.200389210720509</v>
      </c>
      <c r="AL13" s="24" t="n">
        <v>0.1689439084677943</v>
      </c>
      <c r="AM13" s="24" t="n">
        <v>0.1651421039570371</v>
      </c>
      <c r="AN13" s="24" t="n">
        <v>0.1406338575602852</v>
      </c>
      <c r="AO13" s="24" t="n">
        <v>0.1729583806065236</v>
      </c>
      <c r="AP13" s="24" t="n">
        <v>0.2106989028135926</v>
      </c>
      <c r="AQ13" s="24" t="n">
        <v>0.2022080327002115</v>
      </c>
      <c r="AR13" s="24" t="n">
        <v>0.1946552502395401</v>
      </c>
      <c r="AS13" s="24" t="n">
        <v>0.1796973310515872</v>
      </c>
      <c r="AU13" s="24" t="n">
        <v>0.1374685096430027</v>
      </c>
      <c r="AV13" s="24" t="n">
        <v>0.2238966060156892</v>
      </c>
      <c r="AW13" s="24" t="n">
        <v>0.1865574764982487</v>
      </c>
      <c r="AX13" s="24" t="n">
        <v>0.1544957923888017</v>
      </c>
    </row>
    <row r="14" ht="19" customHeight="1">
      <c r="B14" s="26" t="inlineStr">
        <is>
          <t>Availability of housing</t>
        </is>
      </c>
      <c r="C14" s="24" t="n">
        <v>0.143599699900749</v>
      </c>
      <c r="D14" s="24" t="n">
        <v>0.1346909980089949</v>
      </c>
      <c r="E14" s="24" t="n">
        <v>0.1523466768464616</v>
      </c>
      <c r="G14" s="24" t="n">
        <v>0.2093739204852512</v>
      </c>
      <c r="H14" s="24" t="n">
        <v>0.1900778874877863</v>
      </c>
      <c r="I14" s="24" t="n">
        <v>0.1686357555957526</v>
      </c>
      <c r="J14" s="24" t="n">
        <v>0.121078475891264</v>
      </c>
      <c r="K14" s="24" t="n">
        <v>0.09777054004947781</v>
      </c>
      <c r="L14" s="24" t="n">
        <v>0.0912520015159909</v>
      </c>
      <c r="N14" s="24" t="n">
        <v>0.1236551761018236</v>
      </c>
      <c r="O14" s="24" t="n">
        <v>0.1014294851583988</v>
      </c>
      <c r="P14" s="24" t="n">
        <v>0.1687208204375789</v>
      </c>
      <c r="Q14" s="24" t="n">
        <v>0.1056015436001749</v>
      </c>
      <c r="R14" s="24" t="n">
        <v>0.1189832447087823</v>
      </c>
      <c r="S14" s="24" t="n">
        <v>0.1890116232555134</v>
      </c>
      <c r="T14" s="24" t="n">
        <v>0.09785310343604839</v>
      </c>
      <c r="U14" s="24" t="n">
        <v>0.2131894390895837</v>
      </c>
      <c r="V14" s="24" t="n">
        <v>0.1303400620018005</v>
      </c>
      <c r="W14" s="24" t="n">
        <v>0.1027224654098996</v>
      </c>
      <c r="Y14" s="24" t="n">
        <v>0.1335739710229022</v>
      </c>
      <c r="Z14" s="24" t="n">
        <v>0.152651655606781</v>
      </c>
      <c r="AA14" s="24" t="n">
        <v>0.1306950583302539</v>
      </c>
      <c r="AB14" s="24" t="n">
        <v>0.1563876416479978</v>
      </c>
      <c r="AD14" s="24" t="n">
        <v>0.1221352660270699</v>
      </c>
      <c r="AE14" s="24" t="n">
        <v>0.1507201129399814</v>
      </c>
      <c r="AF14" s="24" t="n">
        <v>0.08878313492086598</v>
      </c>
      <c r="AG14" s="24" t="n">
        <v>0.1539342358279028</v>
      </c>
      <c r="AH14" s="24" t="n">
        <v>0.1018761939414309</v>
      </c>
      <c r="AI14" s="24" t="n">
        <v>0.1981529074450224</v>
      </c>
      <c r="AJ14" s="24" t="n">
        <v>0.1913169799078653</v>
      </c>
      <c r="AL14" s="24" t="n">
        <v>0.1288418633323807</v>
      </c>
      <c r="AM14" s="24" t="n">
        <v>0.1972421804796215</v>
      </c>
      <c r="AN14" s="24" t="n">
        <v>0.1108855894389435</v>
      </c>
      <c r="AO14" s="24" t="n">
        <v>0.1889493413167451</v>
      </c>
      <c r="AP14" s="24" t="n">
        <v>0.09943042211942743</v>
      </c>
      <c r="AQ14" s="24" t="n">
        <v>0.173452520458695</v>
      </c>
      <c r="AR14" s="24" t="n">
        <v>0.1251526191228053</v>
      </c>
      <c r="AS14" s="24" t="n">
        <v>0.1142407514165716</v>
      </c>
      <c r="AU14" s="24" t="n">
        <v>0.1786475564413303</v>
      </c>
      <c r="AV14" s="24" t="n">
        <v>0.09488429328902964</v>
      </c>
      <c r="AW14" s="24" t="n">
        <v>0.1498347872037978</v>
      </c>
      <c r="AX14" s="24" t="n">
        <v>0.1659917730500677</v>
      </c>
    </row>
    <row r="15" ht="19" customHeight="1">
      <c r="B15" s="26" t="inlineStr">
        <is>
          <t>Level of taxation</t>
        </is>
      </c>
      <c r="C15" s="24" t="n">
        <v>0.1408340432977082</v>
      </c>
      <c r="D15" s="24" t="n">
        <v>0.1767310684819223</v>
      </c>
      <c r="E15" s="24" t="n">
        <v>0.1061417712208876</v>
      </c>
      <c r="G15" s="24" t="n">
        <v>0.163130233031959</v>
      </c>
      <c r="H15" s="24" t="n">
        <v>0.2268527852225488</v>
      </c>
      <c r="I15" s="24" t="n">
        <v>0.1434897944839745</v>
      </c>
      <c r="J15" s="24" t="n">
        <v>0.1646728945481094</v>
      </c>
      <c r="K15" s="24" t="n">
        <v>0.08628075672881629</v>
      </c>
      <c r="L15" s="24" t="n">
        <v>0.07136872846248284</v>
      </c>
      <c r="N15" s="24" t="n">
        <v>0.1374309672344318</v>
      </c>
      <c r="O15" s="24" t="n">
        <v>0.1465109024831359</v>
      </c>
      <c r="P15" s="24" t="n">
        <v>0.134113697820478</v>
      </c>
      <c r="Q15" s="24" t="n">
        <v>0.1259640658742898</v>
      </c>
      <c r="R15" s="24" t="n">
        <v>0.1288054426183216</v>
      </c>
      <c r="S15" s="24" t="n">
        <v>0.1367622939547466</v>
      </c>
      <c r="T15" s="24" t="n">
        <v>0.1332050960614079</v>
      </c>
      <c r="U15" s="24" t="n">
        <v>0.2104194912629271</v>
      </c>
      <c r="V15" s="24" t="n">
        <v>0.1154798068937261</v>
      </c>
      <c r="W15" s="24" t="n">
        <v>0.1077823224580657</v>
      </c>
      <c r="Y15" s="24" t="n">
        <v>0.1594610397678599</v>
      </c>
      <c r="Z15" s="24" t="n">
        <v>0.1205333500924696</v>
      </c>
      <c r="AA15" s="24" t="n">
        <v>0.1754914753853615</v>
      </c>
      <c r="AB15" s="24" t="n">
        <v>0.1112904664198472</v>
      </c>
      <c r="AD15" s="24" t="n">
        <v>0.1463242168945042</v>
      </c>
      <c r="AE15" s="24" t="n">
        <v>0.1498866288930338</v>
      </c>
      <c r="AF15" s="24" t="n">
        <v>0.1083250640899592</v>
      </c>
      <c r="AG15" s="24" t="n">
        <v>0.05739231869373813</v>
      </c>
      <c r="AH15" s="24" t="n">
        <v>0.1444454181913967</v>
      </c>
      <c r="AI15" s="24" t="n">
        <v>0.1383725680567787</v>
      </c>
      <c r="AJ15" s="24" t="n">
        <v>0.1554549925114398</v>
      </c>
      <c r="AL15" s="24" t="n">
        <v>0.136904799976862</v>
      </c>
      <c r="AM15" s="24" t="n">
        <v>0.1647605828733802</v>
      </c>
      <c r="AN15" s="24" t="n">
        <v>0.1174154143589328</v>
      </c>
      <c r="AO15" s="24" t="n">
        <v>0.1356058653957123</v>
      </c>
      <c r="AP15" s="24" t="n">
        <v>0.1497535520036978</v>
      </c>
      <c r="AQ15" s="24" t="n">
        <v>0.1118507157778761</v>
      </c>
      <c r="AR15" s="24" t="n">
        <v>0.1423244936274991</v>
      </c>
      <c r="AS15" s="24" t="n">
        <v>0.1049411638119001</v>
      </c>
      <c r="AU15" s="24" t="n">
        <v>0.108483652879392</v>
      </c>
      <c r="AV15" s="24" t="n">
        <v>0.1405095459441788</v>
      </c>
      <c r="AW15" s="24" t="n">
        <v>0.1469348156769092</v>
      </c>
      <c r="AX15" s="24" t="n">
        <v>0.1693753902466998</v>
      </c>
    </row>
    <row r="16" ht="32" customHeight="1">
      <c r="B16" s="26" t="inlineStr">
        <is>
          <t>Number of people on welfare</t>
        </is>
      </c>
      <c r="C16" s="24" t="n">
        <v>0.1379731752151497</v>
      </c>
      <c r="D16" s="24" t="n">
        <v>0.1306769472430666</v>
      </c>
      <c r="E16" s="24" t="n">
        <v>0.145524718669631</v>
      </c>
      <c r="G16" s="24" t="n">
        <v>0.0683268312503441</v>
      </c>
      <c r="H16" s="24" t="n">
        <v>0.07737125633903374</v>
      </c>
      <c r="I16" s="24" t="n">
        <v>0.09009113859061785</v>
      </c>
      <c r="J16" s="24" t="n">
        <v>0.1385008341030971</v>
      </c>
      <c r="K16" s="24" t="n">
        <v>0.142689060821744</v>
      </c>
      <c r="L16" s="24" t="n">
        <v>0.2682988071880529</v>
      </c>
      <c r="N16" s="24" t="n">
        <v>0.1197748215715553</v>
      </c>
      <c r="O16" s="24" t="n">
        <v>0.07590493479184633</v>
      </c>
      <c r="P16" s="24" t="n">
        <v>0.1098153580151054</v>
      </c>
      <c r="Q16" s="24" t="n">
        <v>0.1444579464193274</v>
      </c>
      <c r="R16" s="24" t="n">
        <v>0.137375651740391</v>
      </c>
      <c r="S16" s="24" t="n">
        <v>0.1141198876463719</v>
      </c>
      <c r="T16" s="24" t="n">
        <v>0.1835192021666743</v>
      </c>
      <c r="U16" s="24" t="n">
        <v>0.09822802696147905</v>
      </c>
      <c r="V16" s="24" t="n">
        <v>0.2000579947161242</v>
      </c>
      <c r="W16" s="24" t="n">
        <v>0.1571497557980489</v>
      </c>
      <c r="Y16" s="24" t="n">
        <v>0.1584930342499493</v>
      </c>
      <c r="Z16" s="24" t="n">
        <v>0.1590815408690219</v>
      </c>
      <c r="AA16" s="24" t="n">
        <v>0.1174519774822642</v>
      </c>
      <c r="AB16" s="24" t="n">
        <v>0.1119598979137862</v>
      </c>
      <c r="AD16" s="24" t="n">
        <v>0.224686568945147</v>
      </c>
      <c r="AE16" s="24" t="n">
        <v>0.09160756289151568</v>
      </c>
      <c r="AF16" s="24" t="n">
        <v>0.1974861519755309</v>
      </c>
      <c r="AG16" s="24" t="n">
        <v>0.07610837478034256</v>
      </c>
      <c r="AH16" s="24" t="n">
        <v>0.1854006521650984</v>
      </c>
      <c r="AI16" s="24" t="n">
        <v>0.07680994965997336</v>
      </c>
      <c r="AJ16" s="24" t="n">
        <v>0.1048585058835313</v>
      </c>
      <c r="AL16" s="24" t="n">
        <v>0.1974646064628039</v>
      </c>
      <c r="AM16" s="24" t="n">
        <v>0.07005308028318037</v>
      </c>
      <c r="AN16" s="24" t="n">
        <v>0.1153793865369901</v>
      </c>
      <c r="AO16" s="24" t="n">
        <v>0.07113157296047158</v>
      </c>
      <c r="AP16" s="24" t="n">
        <v>0.2050918622139767</v>
      </c>
      <c r="AQ16" s="24" t="n">
        <v>0.08180389270273983</v>
      </c>
      <c r="AR16" s="24" t="n">
        <v>0.1898700285452003</v>
      </c>
      <c r="AS16" s="24" t="n">
        <v>0.1131450315223419</v>
      </c>
      <c r="AU16" s="24" t="n">
        <v>0.08890660864949812</v>
      </c>
      <c r="AV16" s="24" t="n">
        <v>0.2407735868140564</v>
      </c>
      <c r="AW16" s="24" t="n">
        <v>0.1153356874494866</v>
      </c>
      <c r="AX16" s="24" t="n">
        <v>0.07912241448972404</v>
      </c>
    </row>
    <row r="17" ht="19" customHeight="1">
      <c r="B17" s="26" t="inlineStr">
        <is>
          <t>Threat of climate change</t>
        </is>
      </c>
      <c r="C17" s="24" t="n">
        <v>0.1331953511910793</v>
      </c>
      <c r="D17" s="24" t="n">
        <v>0.1238435407522422</v>
      </c>
      <c r="E17" s="24" t="n">
        <v>0.1427433570921323</v>
      </c>
      <c r="G17" s="24" t="n">
        <v>0.1726821004374632</v>
      </c>
      <c r="H17" s="24" t="n">
        <v>0.1506034371367855</v>
      </c>
      <c r="I17" s="24" t="n">
        <v>0.12481299419748</v>
      </c>
      <c r="J17" s="24" t="n">
        <v>0.1052971113312755</v>
      </c>
      <c r="K17" s="24" t="n">
        <v>0.1009743765091718</v>
      </c>
      <c r="L17" s="24" t="n">
        <v>0.144079594197516</v>
      </c>
      <c r="N17" s="24" t="n">
        <v>0.1043151997074441</v>
      </c>
      <c r="O17" s="24" t="n">
        <v>0.1425094251564936</v>
      </c>
      <c r="P17" s="24" t="n">
        <v>0.1355071007354432</v>
      </c>
      <c r="Q17" s="24" t="n">
        <v>0.09450405750551674</v>
      </c>
      <c r="R17" s="24" t="n">
        <v>0.1687980026873336</v>
      </c>
      <c r="S17" s="24" t="n">
        <v>0.1388761873475914</v>
      </c>
      <c r="T17" s="24" t="n">
        <v>0.164066201986217</v>
      </c>
      <c r="U17" s="24" t="n">
        <v>0.1104577973701052</v>
      </c>
      <c r="V17" s="24" t="n">
        <v>0.1170034082538527</v>
      </c>
      <c r="W17" s="24" t="n">
        <v>0.175788595059468</v>
      </c>
      <c r="Y17" s="24" t="n">
        <v>0.1708979805592858</v>
      </c>
      <c r="Z17" s="24" t="n">
        <v>0.1307073471062047</v>
      </c>
      <c r="AA17" s="24" t="n">
        <v>0.1100004700615123</v>
      </c>
      <c r="AB17" s="24" t="n">
        <v>0.1154705551075351</v>
      </c>
      <c r="AD17" s="24" t="n">
        <v>0.07030912066826076</v>
      </c>
      <c r="AE17" s="24" t="n">
        <v>0.1703451361049619</v>
      </c>
      <c r="AF17" s="24" t="n">
        <v>0.1933269515622679</v>
      </c>
      <c r="AG17" s="24" t="n">
        <v>0.2993372698871367</v>
      </c>
      <c r="AH17" s="24" t="n">
        <v>0.04363811675505123</v>
      </c>
      <c r="AI17" s="24" t="n">
        <v>0.1716636371911999</v>
      </c>
      <c r="AJ17" s="24" t="n">
        <v>0.1167730765443996</v>
      </c>
      <c r="AL17" s="24" t="n">
        <v>0.07087678597137995</v>
      </c>
      <c r="AM17" s="24" t="n">
        <v>0.1873307182639182</v>
      </c>
      <c r="AN17" s="24" t="n">
        <v>0.207355803241386</v>
      </c>
      <c r="AO17" s="24" t="n">
        <v>0.3008202600871567</v>
      </c>
      <c r="AP17" s="24" t="n">
        <v>0.04070530598327479</v>
      </c>
      <c r="AQ17" s="24" t="n">
        <v>0.1050260344876615</v>
      </c>
      <c r="AR17" s="24" t="n">
        <v>0.1157820000011642</v>
      </c>
      <c r="AS17" s="24" t="n">
        <v>0.09682052141001128</v>
      </c>
      <c r="AU17" s="24" t="n">
        <v>0.2145427991518639</v>
      </c>
      <c r="AV17" s="24" t="n">
        <v>0.0714722168983101</v>
      </c>
      <c r="AW17" s="24" t="n">
        <v>0.1238716971711079</v>
      </c>
      <c r="AX17" s="24" t="n">
        <v>0.1509164035657452</v>
      </c>
    </row>
    <row r="18" ht="32" customHeight="1">
      <c r="B18" s="26" t="inlineStr">
        <is>
          <t>State of Britain's Armed Forces</t>
        </is>
      </c>
      <c r="C18" s="24" t="n">
        <v>0.1053739822223153</v>
      </c>
      <c r="D18" s="24" t="n">
        <v>0.1272664038932351</v>
      </c>
      <c r="E18" s="24" t="n">
        <v>0.08380211357073081</v>
      </c>
      <c r="G18" s="24" t="n">
        <v>0.02872948334304537</v>
      </c>
      <c r="H18" s="24" t="n">
        <v>0.04338524761496829</v>
      </c>
      <c r="I18" s="24" t="n">
        <v>0.05839351404219677</v>
      </c>
      <c r="J18" s="24" t="n">
        <v>0.05689270408344538</v>
      </c>
      <c r="K18" s="24" t="n">
        <v>0.1371463519004957</v>
      </c>
      <c r="L18" s="24" t="n">
        <v>0.2623179893701059</v>
      </c>
      <c r="N18" s="24" t="n">
        <v>0.1180967448082938</v>
      </c>
      <c r="O18" s="24" t="n">
        <v>0.09324339265327383</v>
      </c>
      <c r="P18" s="24" t="n">
        <v>0.09336175592176513</v>
      </c>
      <c r="Q18" s="24" t="n">
        <v>0.1377603622996653</v>
      </c>
      <c r="R18" s="24" t="n">
        <v>0.0969626969913833</v>
      </c>
      <c r="S18" s="24" t="n">
        <v>0.1008702477774817</v>
      </c>
      <c r="T18" s="24" t="n">
        <v>0.0948741841769165</v>
      </c>
      <c r="U18" s="24" t="n">
        <v>0.05664110125773268</v>
      </c>
      <c r="V18" s="24" t="n">
        <v>0.1203649776293143</v>
      </c>
      <c r="W18" s="24" t="n">
        <v>0.1724744049956418</v>
      </c>
      <c r="Y18" s="24" t="n">
        <v>0.1159385206812188</v>
      </c>
      <c r="Z18" s="24" t="n">
        <v>0.121859612291549</v>
      </c>
      <c r="AA18" s="24" t="n">
        <v>0.1044663988522406</v>
      </c>
      <c r="AB18" s="24" t="n">
        <v>0.07765087004050063</v>
      </c>
      <c r="AD18" s="24" t="n">
        <v>0.1980749545053854</v>
      </c>
      <c r="AE18" s="24" t="n">
        <v>0.08986071247097527</v>
      </c>
      <c r="AF18" s="24" t="n">
        <v>0.1453813164356344</v>
      </c>
      <c r="AG18" s="24" t="n">
        <v>0.04284003260090868</v>
      </c>
      <c r="AH18" s="24" t="n">
        <v>0.1306611755696384</v>
      </c>
      <c r="AI18" s="24" t="n">
        <v>0.02569384972482493</v>
      </c>
      <c r="AJ18" s="24" t="n">
        <v>0.04423789938544188</v>
      </c>
      <c r="AL18" s="24" t="n">
        <v>0.1933927356352125</v>
      </c>
      <c r="AM18" s="24" t="n">
        <v>0.05958669063926975</v>
      </c>
      <c r="AN18" s="24" t="n">
        <v>0.1719878806211222</v>
      </c>
      <c r="AO18" s="24" t="n">
        <v>0.02024355101210215</v>
      </c>
      <c r="AP18" s="24" t="n">
        <v>0.132061501982009</v>
      </c>
      <c r="AQ18" s="24" t="n">
        <v>0.04439306123430548</v>
      </c>
      <c r="AR18" s="24" t="n">
        <v>0.1058326904795512</v>
      </c>
      <c r="AS18" s="24" t="n">
        <v>0.06297724461364317</v>
      </c>
      <c r="AU18" s="24" t="n">
        <v>0.09994126544317521</v>
      </c>
      <c r="AV18" s="24" t="n">
        <v>0.1678850121238356</v>
      </c>
      <c r="AW18" s="24" t="n">
        <v>0.08965950528432613</v>
      </c>
      <c r="AX18" s="24" t="n">
        <v>0.0429376508075837</v>
      </c>
    </row>
    <row r="19" ht="19" customHeight="1">
      <c r="B19" s="26" t="inlineStr">
        <is>
          <t>Britain leaving the EU</t>
        </is>
      </c>
      <c r="C19" s="24" t="n">
        <v>0.09131247856106105</v>
      </c>
      <c r="D19" s="24" t="n">
        <v>0.0992842584431964</v>
      </c>
      <c r="E19" s="24" t="n">
        <v>0.08331581054824687</v>
      </c>
      <c r="G19" s="24" t="n">
        <v>0.1435050180242613</v>
      </c>
      <c r="H19" s="24" t="n">
        <v>0.1260539810738376</v>
      </c>
      <c r="I19" s="24" t="n">
        <v>0.09652125083157227</v>
      </c>
      <c r="J19" s="24" t="n">
        <v>0.09471810375220863</v>
      </c>
      <c r="K19" s="24" t="n">
        <v>0.04751575263156865</v>
      </c>
      <c r="L19" s="24" t="n">
        <v>0.0511000552122604</v>
      </c>
      <c r="N19" s="24" t="n">
        <v>0.09796377880411736</v>
      </c>
      <c r="O19" s="24" t="n">
        <v>0.1093492207364475</v>
      </c>
      <c r="P19" s="24" t="n">
        <v>0.09619190335185956</v>
      </c>
      <c r="Q19" s="24" t="n">
        <v>0.0374303336359177</v>
      </c>
      <c r="R19" s="24" t="n">
        <v>0.1169707127968486</v>
      </c>
      <c r="S19" s="24" t="n">
        <v>0.08138502936332233</v>
      </c>
      <c r="T19" s="24" t="n">
        <v>0.07744274822088801</v>
      </c>
      <c r="U19" s="24" t="n">
        <v>0.1116773556545881</v>
      </c>
      <c r="V19" s="24" t="n">
        <v>0.1137471124148154</v>
      </c>
      <c r="W19" s="24" t="n">
        <v>0.05766333832471409</v>
      </c>
      <c r="Y19" s="24" t="n">
        <v>0.0895249217748665</v>
      </c>
      <c r="Z19" s="24" t="n">
        <v>0.1156273975234144</v>
      </c>
      <c r="AA19" s="24" t="n">
        <v>0.08443303121197857</v>
      </c>
      <c r="AB19" s="24" t="n">
        <v>0.07405806767442097</v>
      </c>
      <c r="AD19" s="24" t="n">
        <v>0.06484585862809118</v>
      </c>
      <c r="AE19" s="24" t="n">
        <v>0.1243693158408442</v>
      </c>
      <c r="AF19" s="24" t="n">
        <v>0.1111110127318795</v>
      </c>
      <c r="AG19" s="24" t="n">
        <v>0.1399044130221636</v>
      </c>
      <c r="AH19" s="24" t="n">
        <v>0.05805911727241728</v>
      </c>
      <c r="AI19" s="24" t="n">
        <v>0.1663316131324649</v>
      </c>
      <c r="AJ19" s="24" t="n">
        <v>0.05659577136159153</v>
      </c>
      <c r="AL19" s="24" t="n">
        <v>0.06978689830433295</v>
      </c>
      <c r="AM19" s="24" t="n">
        <v>0.121020789686728</v>
      </c>
      <c r="AN19" s="24" t="n">
        <v>0.120927339252212</v>
      </c>
      <c r="AO19" s="24" t="n">
        <v>0.1699157888336867</v>
      </c>
      <c r="AP19" s="24" t="n">
        <v>0.053618219905066</v>
      </c>
      <c r="AQ19" s="24" t="n">
        <v>0.06362012416873199</v>
      </c>
      <c r="AR19" s="24" t="n">
        <v>0.04250162343892138</v>
      </c>
      <c r="AS19" s="24" t="n">
        <v>0.1144181852808315</v>
      </c>
      <c r="AU19" s="24" t="n">
        <v>0.1322045338676519</v>
      </c>
      <c r="AV19" s="24" t="n">
        <v>0.04309231836986791</v>
      </c>
      <c r="AW19" s="24" t="n">
        <v>0.09343298534705477</v>
      </c>
      <c r="AX19" s="24" t="n">
        <v>0.1141029623879686</v>
      </c>
    </row>
    <row r="20" ht="19" customHeight="1">
      <c r="B20" s="26" t="inlineStr">
        <is>
          <t>Threat of terrorism</t>
        </is>
      </c>
      <c r="C20" s="24" t="n">
        <v>0.06933973872816622</v>
      </c>
      <c r="D20" s="24" t="n">
        <v>0.06434291432454632</v>
      </c>
      <c r="E20" s="24" t="n">
        <v>0.0744359031455146</v>
      </c>
      <c r="G20" s="24" t="n">
        <v>0.05138532032442354</v>
      </c>
      <c r="H20" s="24" t="n">
        <v>0.07263925312916002</v>
      </c>
      <c r="I20" s="24" t="n">
        <v>0.08605876831624042</v>
      </c>
      <c r="J20" s="24" t="n">
        <v>0.08030152708789358</v>
      </c>
      <c r="K20" s="24" t="n">
        <v>0.08595638366272094</v>
      </c>
      <c r="L20" s="24" t="n">
        <v>0.04490721157733157</v>
      </c>
      <c r="N20" s="24" t="n">
        <v>0.05935413062619153</v>
      </c>
      <c r="O20" s="24" t="n">
        <v>0.08489138760483966</v>
      </c>
      <c r="P20" s="24" t="n">
        <v>0.09234861875843178</v>
      </c>
      <c r="Q20" s="24" t="n">
        <v>0.06121848480641832</v>
      </c>
      <c r="R20" s="24" t="n">
        <v>0.06232967920319153</v>
      </c>
      <c r="S20" s="24" t="n">
        <v>0.07981861607869403</v>
      </c>
      <c r="T20" s="24" t="n">
        <v>0.06999001524006569</v>
      </c>
      <c r="U20" s="24" t="n">
        <v>0.05350399049491261</v>
      </c>
      <c r="V20" s="24" t="n">
        <v>0.05669840636082751</v>
      </c>
      <c r="W20" s="24" t="n">
        <v>0.08605821583677502</v>
      </c>
      <c r="Y20" s="24" t="n">
        <v>0.06329834808251644</v>
      </c>
      <c r="Z20" s="24" t="n">
        <v>0.06395194899773422</v>
      </c>
      <c r="AA20" s="24" t="n">
        <v>0.0735576546271015</v>
      </c>
      <c r="AB20" s="24" t="n">
        <v>0.07774520037459332</v>
      </c>
      <c r="AD20" s="24" t="n">
        <v>0.07422507926649058</v>
      </c>
      <c r="AE20" s="24" t="n">
        <v>0.05286072574453505</v>
      </c>
      <c r="AF20" s="24" t="n">
        <v>0.05793642817313902</v>
      </c>
      <c r="AG20" s="24" t="n">
        <v>0.04282401141418226</v>
      </c>
      <c r="AH20" s="24" t="n">
        <v>0.09919854297220095</v>
      </c>
      <c r="AI20" s="24" t="n">
        <v>0.132606096227496</v>
      </c>
      <c r="AJ20" s="24" t="n">
        <v>0.07562936605890949</v>
      </c>
      <c r="AL20" s="24" t="n">
        <v>0.06564293800528589</v>
      </c>
      <c r="AM20" s="24" t="n">
        <v>0.07474856559186685</v>
      </c>
      <c r="AN20" s="24" t="n">
        <v>0.02266437277175831</v>
      </c>
      <c r="AO20" s="24" t="n">
        <v>0.05108848432725902</v>
      </c>
      <c r="AP20" s="24" t="n">
        <v>0.08068274197804555</v>
      </c>
      <c r="AQ20" s="24" t="n">
        <v>0.06921218236658812</v>
      </c>
      <c r="AR20" s="24" t="n">
        <v>0.05892526283222566</v>
      </c>
      <c r="AS20" s="24" t="n">
        <v>0.1569817563552544</v>
      </c>
      <c r="AU20" s="24" t="n">
        <v>0.03799687900917276</v>
      </c>
      <c r="AV20" s="24" t="n">
        <v>0.06571744708456684</v>
      </c>
      <c r="AW20" s="24" t="n">
        <v>0.08446796887762428</v>
      </c>
      <c r="AX20" s="24" t="n">
        <v>0.08321305157561915</v>
      </c>
    </row>
    <row r="21" ht="32" customHeight="1">
      <c r="B21" s="26" t="inlineStr">
        <is>
          <t>Quality / cost of public transport</t>
        </is>
      </c>
      <c r="C21" s="24" t="n">
        <v>0.05099151636025303</v>
      </c>
      <c r="D21" s="24" t="n">
        <v>0.05637691274362791</v>
      </c>
      <c r="E21" s="24" t="n">
        <v>0.04454959827797895</v>
      </c>
      <c r="G21" s="24" t="n">
        <v>0.1070228894712525</v>
      </c>
      <c r="H21" s="24" t="n">
        <v>0.08377806836359361</v>
      </c>
      <c r="I21" s="24" t="n">
        <v>0.06155459958019018</v>
      </c>
      <c r="J21" s="24" t="n">
        <v>0.03738760461190217</v>
      </c>
      <c r="K21" s="24" t="n">
        <v>0.01921137166164198</v>
      </c>
      <c r="L21" s="24" t="n">
        <v>0.01123872626774205</v>
      </c>
      <c r="N21" s="24" t="n">
        <v>0.0248354267537864</v>
      </c>
      <c r="O21" s="24" t="n">
        <v>0.03053771963505465</v>
      </c>
      <c r="P21" s="24" t="n">
        <v>0.07372029273366064</v>
      </c>
      <c r="Q21" s="24" t="n">
        <v>0.03514289900109998</v>
      </c>
      <c r="R21" s="24" t="n">
        <v>0.04083822372219095</v>
      </c>
      <c r="S21" s="24" t="n">
        <v>0.05871011532227287</v>
      </c>
      <c r="T21" s="24" t="n">
        <v>0.04574998463071941</v>
      </c>
      <c r="U21" s="24" t="n">
        <v>0.08454660021782222</v>
      </c>
      <c r="V21" s="24" t="n">
        <v>0.03847305541257422</v>
      </c>
      <c r="W21" s="24" t="n">
        <v>0.03009077782159271</v>
      </c>
      <c r="Y21" s="24" t="n">
        <v>0.06067314074317497</v>
      </c>
      <c r="Z21" s="24" t="n">
        <v>0.03996492163406578</v>
      </c>
      <c r="AA21" s="24" t="n">
        <v>0.04880697286940926</v>
      </c>
      <c r="AB21" s="24" t="n">
        <v>0.05390336562442217</v>
      </c>
      <c r="AD21" s="24" t="n">
        <v>0.03219403003748156</v>
      </c>
      <c r="AE21" s="24" t="n">
        <v>0.06228091098878501</v>
      </c>
      <c r="AF21" s="24" t="n">
        <v>0.06040062075000894</v>
      </c>
      <c r="AG21" s="24" t="n">
        <v>0.07404257374346836</v>
      </c>
      <c r="AH21" s="24" t="n">
        <v>0.02234309308742078</v>
      </c>
      <c r="AI21" s="24" t="n">
        <v>0.05254506594160305</v>
      </c>
      <c r="AJ21" s="24" t="n">
        <v>0.05865765696983547</v>
      </c>
      <c r="AL21" s="24" t="n">
        <v>0.03760668227715283</v>
      </c>
      <c r="AM21" s="24" t="n">
        <v>0.07471700652667282</v>
      </c>
      <c r="AN21" s="24" t="n">
        <v>0.06689690986182137</v>
      </c>
      <c r="AO21" s="24" t="n">
        <v>0.07945104937794312</v>
      </c>
      <c r="AP21" s="24" t="n">
        <v>0.02372847630001691</v>
      </c>
      <c r="AQ21" s="24" t="n">
        <v>0.07495198258426741</v>
      </c>
      <c r="AR21" s="24" t="n">
        <v>0.01369720035669078</v>
      </c>
      <c r="AS21" s="24" t="n">
        <v>0.05623489338727009</v>
      </c>
      <c r="AU21" s="24" t="n">
        <v>0.0455514111659451</v>
      </c>
      <c r="AV21" s="24" t="n">
        <v>0.02801157598943735</v>
      </c>
      <c r="AW21" s="24" t="n">
        <v>0.05171560606236501</v>
      </c>
      <c r="AX21" s="24" t="n">
        <v>0.09381258282397249</v>
      </c>
    </row>
    <row r="22" ht="32" customHeight="1">
      <c r="B22" s="26" t="inlineStr">
        <is>
          <t>Quality of and access to schools / universities</t>
        </is>
      </c>
      <c r="C22" s="24" t="n">
        <v>0.04475273958249349</v>
      </c>
      <c r="D22" s="24" t="n">
        <v>0.04538197940817137</v>
      </c>
      <c r="E22" s="24" t="n">
        <v>0.04385152039461967</v>
      </c>
      <c r="G22" s="24" t="n">
        <v>0.09892758860560748</v>
      </c>
      <c r="H22" s="24" t="n">
        <v>0.06201926563735537</v>
      </c>
      <c r="I22" s="24" t="n">
        <v>0.05610663971600075</v>
      </c>
      <c r="J22" s="24" t="n">
        <v>0.03544982045887778</v>
      </c>
      <c r="K22" s="24" t="n">
        <v>0.01389128651519832</v>
      </c>
      <c r="L22" s="24" t="n">
        <v>0.0140877772953584</v>
      </c>
      <c r="N22" s="24" t="n">
        <v>0.0311369332363999</v>
      </c>
      <c r="O22" s="24" t="n">
        <v>0.04380944670068095</v>
      </c>
      <c r="P22" s="24" t="n">
        <v>0.04204088259848702</v>
      </c>
      <c r="Q22" s="24" t="n">
        <v>0.05310708248400032</v>
      </c>
      <c r="R22" s="24" t="n">
        <v>0.05816189689551283</v>
      </c>
      <c r="S22" s="24" t="n">
        <v>0.05016672952274039</v>
      </c>
      <c r="T22" s="24" t="n">
        <v>0.01671696441831806</v>
      </c>
      <c r="U22" s="24" t="n">
        <v>0.06723661428026369</v>
      </c>
      <c r="V22" s="24" t="n">
        <v>0.04451285760591342</v>
      </c>
      <c r="W22" s="24" t="n">
        <v>0.02400877632839225</v>
      </c>
      <c r="Y22" s="24" t="n">
        <v>0.05490562860395337</v>
      </c>
      <c r="Z22" s="24" t="n">
        <v>0.04813852437515198</v>
      </c>
      <c r="AA22" s="24" t="n">
        <v>0.03411201896059056</v>
      </c>
      <c r="AB22" s="24" t="n">
        <v>0.0396370089718119</v>
      </c>
      <c r="AD22" s="24" t="n">
        <v>0.02907717337517845</v>
      </c>
      <c r="AE22" s="24" t="n">
        <v>0.04852570274160049</v>
      </c>
      <c r="AF22" s="24" t="n">
        <v>0.08485072360853224</v>
      </c>
      <c r="AG22" s="24" t="n">
        <v>0.0616320519673091</v>
      </c>
      <c r="AH22" s="24" t="n">
        <v>0.02394866263119986</v>
      </c>
      <c r="AI22" s="24" t="n">
        <v>0.02220100398533807</v>
      </c>
      <c r="AJ22" s="24" t="n">
        <v>0.0485021595892837</v>
      </c>
      <c r="AL22" s="24" t="n">
        <v>0.03522130004310982</v>
      </c>
      <c r="AM22" s="24" t="n">
        <v>0.06295127627872846</v>
      </c>
      <c r="AN22" s="24" t="n">
        <v>0.05760993689241815</v>
      </c>
      <c r="AO22" s="24" t="n">
        <v>0.08444365758124102</v>
      </c>
      <c r="AP22" s="24" t="n">
        <v>0.01256868271023187</v>
      </c>
      <c r="AQ22" s="24" t="n">
        <v>0.05239612623328207</v>
      </c>
      <c r="AR22" s="24" t="n">
        <v>0.02821544953159895</v>
      </c>
      <c r="AS22" s="24" t="n">
        <v>0.05587452799696176</v>
      </c>
      <c r="AU22" s="24" t="n">
        <v>0.04830370718544408</v>
      </c>
      <c r="AV22" s="24" t="n">
        <v>0.02125276342767015</v>
      </c>
      <c r="AW22" s="24" t="n">
        <v>0.04672650348942088</v>
      </c>
      <c r="AX22" s="24" t="n">
        <v>0.07450984470707687</v>
      </c>
    </row>
    <row r="23" ht="19" customHeight="1">
      <c r="B23" s="26" t="inlineStr">
        <is>
          <t>Access to good pensions</t>
        </is>
      </c>
      <c r="C23" s="24" t="n">
        <v>0.03473985645048276</v>
      </c>
      <c r="D23" s="24" t="n">
        <v>0.02769525272220934</v>
      </c>
      <c r="E23" s="24" t="n">
        <v>0.04173531381512502</v>
      </c>
      <c r="G23" s="24" t="n">
        <v>0.03608925158050358</v>
      </c>
      <c r="H23" s="24" t="n">
        <v>0.04341580720064301</v>
      </c>
      <c r="I23" s="24" t="n">
        <v>0.0276148517227224</v>
      </c>
      <c r="J23" s="24" t="n">
        <v>0.02709507481580921</v>
      </c>
      <c r="K23" s="24" t="n">
        <v>0.04051045291448525</v>
      </c>
      <c r="L23" s="24" t="n">
        <v>0.03489784453442564</v>
      </c>
      <c r="N23" s="24" t="n">
        <v>0.03903636797523972</v>
      </c>
      <c r="O23" s="24" t="n">
        <v>0.04019250207139472</v>
      </c>
      <c r="P23" s="24" t="n">
        <v>0.03469516783669219</v>
      </c>
      <c r="Q23" s="24" t="n">
        <v>0.02659346671863356</v>
      </c>
      <c r="R23" s="24" t="n">
        <v>0.03012337576854458</v>
      </c>
      <c r="S23" s="24" t="n">
        <v>0.03666271862058653</v>
      </c>
      <c r="T23" s="24" t="n">
        <v>0.02805315076558593</v>
      </c>
      <c r="U23" s="24" t="n">
        <v>0.03589480238851699</v>
      </c>
      <c r="V23" s="24" t="n">
        <v>0.05907347039933959</v>
      </c>
      <c r="W23" s="24" t="n">
        <v>0.00537874096702537</v>
      </c>
      <c r="Y23" s="24" t="n">
        <v>0.03831541256264698</v>
      </c>
      <c r="Z23" s="24" t="n">
        <v>0.02285315177348389</v>
      </c>
      <c r="AA23" s="24" t="n">
        <v>0.02551088923234332</v>
      </c>
      <c r="AB23" s="24" t="n">
        <v>0.05133814645603293</v>
      </c>
      <c r="AD23" s="24" t="n">
        <v>0.03274337292379016</v>
      </c>
      <c r="AE23" s="24" t="n">
        <v>0.04309454849869025</v>
      </c>
      <c r="AF23" s="24" t="n">
        <v>0.04317450779970368</v>
      </c>
      <c r="AG23" s="24" t="n">
        <v>0.03491854764618198</v>
      </c>
      <c r="AH23" s="24" t="n">
        <v>0.01756286372811723</v>
      </c>
      <c r="AI23" s="24" t="n">
        <v>0.06126310642295468</v>
      </c>
      <c r="AJ23" s="24" t="n">
        <v>0.02916261373592528</v>
      </c>
      <c r="AL23" s="24" t="n">
        <v>0.03975565143497574</v>
      </c>
      <c r="AM23" s="24" t="n">
        <v>0.03960286963012504</v>
      </c>
      <c r="AN23" s="24" t="n">
        <v>0.03635465159388908</v>
      </c>
      <c r="AO23" s="24" t="n">
        <v>0.02824823209608728</v>
      </c>
      <c r="AP23" s="24" t="n">
        <v>0.02773162552617248</v>
      </c>
      <c r="AQ23" s="24" t="n">
        <v>0.03593426871406263</v>
      </c>
      <c r="AR23" s="24" t="n">
        <v>0.0201216649386739</v>
      </c>
      <c r="AS23" s="24" t="n">
        <v>0.07036742300873493</v>
      </c>
      <c r="AU23" s="24" t="n">
        <v>0.02372249485015402</v>
      </c>
      <c r="AV23" s="24" t="n">
        <v>0.03605062386097587</v>
      </c>
      <c r="AW23" s="24" t="n">
        <v>0.02339286356570571</v>
      </c>
      <c r="AX23" s="24" t="n">
        <v>0.07006850816761888</v>
      </c>
    </row>
    <row r="24" ht="19" customHeight="1">
      <c r="B24" s="26" t="inlineStr">
        <is>
          <t>Don't know</t>
        </is>
      </c>
      <c r="C24" s="24" t="n">
        <v>0.002444832131020446</v>
      </c>
      <c r="D24" s="24" t="n">
        <v>0.002285707126384828</v>
      </c>
      <c r="E24" s="24" t="n">
        <v>0.002607831275027443</v>
      </c>
      <c r="G24" s="24" t="n">
        <v>0.006468293246762345</v>
      </c>
      <c r="H24" s="24" t="n">
        <v>0</v>
      </c>
      <c r="I24" s="24" t="n">
        <v>0.002775111428057298</v>
      </c>
      <c r="J24" s="24" t="n">
        <v>0.003832341131706987</v>
      </c>
      <c r="K24" s="24" t="n">
        <v>0.00301917844738536</v>
      </c>
      <c r="L24" s="24" t="n">
        <v>0</v>
      </c>
      <c r="N24" s="24" t="n">
        <v>0</v>
      </c>
      <c r="O24" s="24" t="n">
        <v>0</v>
      </c>
      <c r="P24" s="24" t="n">
        <v>0.003803809630693812</v>
      </c>
      <c r="Q24" s="24" t="n">
        <v>0</v>
      </c>
      <c r="R24" s="24" t="n">
        <v>0.008202094127207502</v>
      </c>
      <c r="S24" s="24" t="n">
        <v>0.004157929968508285</v>
      </c>
      <c r="T24" s="24" t="n">
        <v>0.004097153960294397</v>
      </c>
      <c r="U24" s="24" t="n">
        <v>0</v>
      </c>
      <c r="V24" s="24" t="n">
        <v>0.003190051106818602</v>
      </c>
      <c r="W24" s="24" t="n">
        <v>0</v>
      </c>
      <c r="Y24" s="24" t="n">
        <v>0</v>
      </c>
      <c r="Z24" s="24" t="n">
        <v>0.002514388420552615</v>
      </c>
      <c r="AA24" s="24" t="n">
        <v>0.001904798615210425</v>
      </c>
      <c r="AB24" s="24" t="n">
        <v>0.005488280897900956</v>
      </c>
      <c r="AD24" s="24" t="n">
        <v>0</v>
      </c>
      <c r="AE24" s="24" t="n">
        <v>0</v>
      </c>
      <c r="AF24" s="24" t="n">
        <v>0</v>
      </c>
      <c r="AG24" s="24" t="n">
        <v>0</v>
      </c>
      <c r="AH24" s="24" t="n">
        <v>0</v>
      </c>
      <c r="AI24" s="24" t="n">
        <v>0.05076596054848524</v>
      </c>
      <c r="AJ24" s="24" t="n">
        <v>0.006572451318414286</v>
      </c>
      <c r="AL24" s="24" t="n">
        <v>0</v>
      </c>
      <c r="AM24" s="24" t="n">
        <v>0</v>
      </c>
      <c r="AN24" s="24" t="n">
        <v>0</v>
      </c>
      <c r="AO24" s="24" t="n">
        <v>0</v>
      </c>
      <c r="AP24" s="24" t="n">
        <v>0</v>
      </c>
      <c r="AQ24" s="24" t="n">
        <v>0.01133023632078458</v>
      </c>
      <c r="AR24" s="24" t="n">
        <v>0.01773596833433327</v>
      </c>
      <c r="AS24" s="24" t="n">
        <v>0</v>
      </c>
      <c r="AU24" s="24" t="n">
        <v>0</v>
      </c>
      <c r="AV24" s="24" t="n">
        <v>0</v>
      </c>
      <c r="AW24" s="24" t="n">
        <v>0.00258619837193579</v>
      </c>
      <c r="AX24" s="24" t="n">
        <v>0.009214608867587333</v>
      </c>
    </row>
    <row r="25" ht="19" customHeight="1">
      <c r="B25" s="26" t="inlineStr">
        <is>
          <t>None of the above</t>
        </is>
      </c>
      <c r="C25" s="24" t="n">
        <v>0.001066133193732307</v>
      </c>
      <c r="D25" s="24" t="n">
        <v>0.001277414025391796</v>
      </c>
      <c r="E25" s="24" t="n">
        <v>0.0008626554515376708</v>
      </c>
      <c r="G25" s="24" t="n">
        <v>0</v>
      </c>
      <c r="H25" s="24" t="n">
        <v>0</v>
      </c>
      <c r="I25" s="24" t="n">
        <v>0.003712015454370011</v>
      </c>
      <c r="J25" s="24" t="n">
        <v>0.00255612380198197</v>
      </c>
      <c r="K25" s="24" t="n">
        <v>0</v>
      </c>
      <c r="L25" s="24" t="n">
        <v>0</v>
      </c>
      <c r="N25" s="24" t="n">
        <v>0</v>
      </c>
      <c r="O25" s="24" t="n">
        <v>0</v>
      </c>
      <c r="P25" s="24" t="n">
        <v>0</v>
      </c>
      <c r="Q25" s="24" t="n">
        <v>0</v>
      </c>
      <c r="R25" s="24" t="n">
        <v>0.00792450784730077</v>
      </c>
      <c r="S25" s="24" t="n">
        <v>0.004254983922607583</v>
      </c>
      <c r="T25" s="24" t="n">
        <v>0</v>
      </c>
      <c r="U25" s="24" t="n">
        <v>0</v>
      </c>
      <c r="V25" s="24" t="n">
        <v>0</v>
      </c>
      <c r="W25" s="24" t="n">
        <v>0</v>
      </c>
      <c r="Y25" s="24" t="n">
        <v>0</v>
      </c>
      <c r="Z25" s="24" t="n">
        <v>0</v>
      </c>
      <c r="AA25" s="24" t="n">
        <v>0.001978175293128248</v>
      </c>
      <c r="AB25" s="24" t="n">
        <v>0.002521606250588904</v>
      </c>
      <c r="AD25" s="24" t="n">
        <v>0</v>
      </c>
      <c r="AE25" s="24" t="n">
        <v>0.001362859306279254</v>
      </c>
      <c r="AF25" s="24" t="n">
        <v>0</v>
      </c>
      <c r="AG25" s="24" t="n">
        <v>0</v>
      </c>
      <c r="AH25" s="24" t="n">
        <v>0</v>
      </c>
      <c r="AI25" s="24" t="n">
        <v>0</v>
      </c>
      <c r="AJ25" s="24" t="n">
        <v>0.003033474706345637</v>
      </c>
      <c r="AL25" s="24" t="n">
        <v>0</v>
      </c>
      <c r="AM25" s="24" t="n">
        <v>0.00208712847356231</v>
      </c>
      <c r="AN25" s="24" t="n">
        <v>0</v>
      </c>
      <c r="AO25" s="24" t="n">
        <v>0</v>
      </c>
      <c r="AP25" s="24" t="n">
        <v>0</v>
      </c>
      <c r="AQ25" s="24" t="n">
        <v>0</v>
      </c>
      <c r="AR25" s="24" t="n">
        <v>0.007198248152517125</v>
      </c>
      <c r="AS25" s="24" t="n">
        <v>0</v>
      </c>
      <c r="AU25" s="24" t="n">
        <v>0.002992452063111092</v>
      </c>
      <c r="AV25" s="24" t="n">
        <v>0</v>
      </c>
      <c r="AW25" s="24" t="n">
        <v>0</v>
      </c>
      <c r="AX25" s="24" t="n">
        <v>0.002599240813330427</v>
      </c>
    </row>
    <row r="27">
      <c r="B27" t="inlineStr">
        <is>
          <t>Fieldwork: 07 Jul 2026 - 10 Jul 2026</t>
        </is>
      </c>
    </row>
    <row r="28">
      <c r="B28" t="inlineStr">
        <is>
          <t>All results are weighted using Iterative Proportional Fitting, or 'Raking'. The results are weighted by interlocking age &amp; gender, region and socioeconomic grade to Nationally Representative Proportions</t>
        </is>
      </c>
    </row>
    <row r="30">
      <c r="B30"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statements best describe your opinion about crime in the UK</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32" customHeight="1">
      <c r="B9" s="26" t="inlineStr">
        <is>
          <t>Crime is a significant problem in the UK</t>
        </is>
      </c>
      <c r="C9" s="24" t="n">
        <v>0.4428409147817328</v>
      </c>
      <c r="D9" s="24" t="n">
        <v>0.4095609882948912</v>
      </c>
      <c r="E9" s="24" t="n">
        <v>0.4745946340042322</v>
      </c>
      <c r="G9" s="24" t="n">
        <v>0.4411697986626816</v>
      </c>
      <c r="H9" s="24" t="n">
        <v>0.3836458565216614</v>
      </c>
      <c r="I9" s="24" t="n">
        <v>0.4555232510687197</v>
      </c>
      <c r="J9" s="24" t="n">
        <v>0.4821293371244117</v>
      </c>
      <c r="K9" s="24" t="n">
        <v>0.4932080783251401</v>
      </c>
      <c r="L9" s="24" t="n">
        <v>0.4160742612709397</v>
      </c>
      <c r="N9" s="24" t="n">
        <v>0.4718441683140009</v>
      </c>
      <c r="O9" s="24" t="n">
        <v>0.444099304449883</v>
      </c>
      <c r="P9" s="24" t="n">
        <v>0.4389741203544307</v>
      </c>
      <c r="Q9" s="24" t="n">
        <v>0.4654633686173268</v>
      </c>
      <c r="R9" s="24" t="n">
        <v>0.4477925017561897</v>
      </c>
      <c r="S9" s="24" t="n">
        <v>0.4983484765472602</v>
      </c>
      <c r="T9" s="24" t="n">
        <v>0.4015103221465771</v>
      </c>
      <c r="U9" s="24" t="n">
        <v>0.489895244801917</v>
      </c>
      <c r="V9" s="24" t="n">
        <v>0.3748893337377944</v>
      </c>
      <c r="W9" s="24" t="n">
        <v>0.4148676697013235</v>
      </c>
      <c r="Y9" s="24" t="n">
        <v>0.3998983314087378</v>
      </c>
      <c r="Z9" s="24" t="n">
        <v>0.4172876870628485</v>
      </c>
      <c r="AA9" s="24" t="n">
        <v>0.469170547650009</v>
      </c>
      <c r="AB9" s="24" t="n">
        <v>0.4925730782726863</v>
      </c>
      <c r="AD9" s="24" t="n">
        <v>0.4970077257112488</v>
      </c>
      <c r="AE9" s="24" t="n">
        <v>0.3888325088426536</v>
      </c>
      <c r="AF9" s="24" t="n">
        <v>0.2864895671149089</v>
      </c>
      <c r="AG9" s="24" t="n">
        <v>0.3718404259971665</v>
      </c>
      <c r="AH9" s="24" t="n">
        <v>0.5860805048283788</v>
      </c>
      <c r="AI9" s="24" t="n">
        <v>0.3999281745959183</v>
      </c>
      <c r="AJ9" s="24" t="n">
        <v>0.4674408482187817</v>
      </c>
      <c r="AL9" s="24" t="n">
        <v>0.4743422030590776</v>
      </c>
      <c r="AM9" s="24" t="n">
        <v>0.3350072312100179</v>
      </c>
      <c r="AN9" s="24" t="n">
        <v>0.3422978835790664</v>
      </c>
      <c r="AO9" s="24" t="n">
        <v>0.3740204757338297</v>
      </c>
      <c r="AP9" s="24" t="n">
        <v>0.556293244410495</v>
      </c>
      <c r="AQ9" s="24" t="n">
        <v>0.5100564420322675</v>
      </c>
      <c r="AR9" s="24" t="n">
        <v>0.4228408293934626</v>
      </c>
      <c r="AS9" s="24" t="n">
        <v>0.5437246686759756</v>
      </c>
      <c r="AU9" s="24" t="n">
        <v>0.2802339124203578</v>
      </c>
      <c r="AV9" s="24" t="n">
        <v>0.5476598126033752</v>
      </c>
      <c r="AW9" s="24" t="n">
        <v>0.5129096223443113</v>
      </c>
      <c r="AX9" s="24" t="n">
        <v>0.3307018247943256</v>
      </c>
    </row>
    <row r="10" ht="46" customHeight="1">
      <c r="B10" s="26" t="inlineStr">
        <is>
          <t>Crime is a problem, but there are other bigger issues in the UK</t>
        </is>
      </c>
      <c r="C10" s="24" t="n">
        <v>0.477756292093192</v>
      </c>
      <c r="D10" s="24" t="n">
        <v>0.4858325654224886</v>
      </c>
      <c r="E10" s="24" t="n">
        <v>0.4704188373918622</v>
      </c>
      <c r="G10" s="24" t="n">
        <v>0.4381798224963071</v>
      </c>
      <c r="H10" s="24" t="n">
        <v>0.4972162873883315</v>
      </c>
      <c r="I10" s="24" t="n">
        <v>0.4727621087157639</v>
      </c>
      <c r="J10" s="24" t="n">
        <v>0.4345811805908423</v>
      </c>
      <c r="K10" s="24" t="n">
        <v>0.4573506003682117</v>
      </c>
      <c r="L10" s="24" t="n">
        <v>0.5408172037067922</v>
      </c>
      <c r="N10" s="24" t="n">
        <v>0.4593003563977779</v>
      </c>
      <c r="O10" s="24" t="n">
        <v>0.4381082394410512</v>
      </c>
      <c r="P10" s="24" t="n">
        <v>0.4757594398215113</v>
      </c>
      <c r="Q10" s="24" t="n">
        <v>0.4858369092702683</v>
      </c>
      <c r="R10" s="24" t="n">
        <v>0.4682097587809986</v>
      </c>
      <c r="S10" s="24" t="n">
        <v>0.430032366873099</v>
      </c>
      <c r="T10" s="24" t="n">
        <v>0.5072071084189663</v>
      </c>
      <c r="U10" s="24" t="n">
        <v>0.4177763071818275</v>
      </c>
      <c r="V10" s="24" t="n">
        <v>0.5551371426739875</v>
      </c>
      <c r="W10" s="24" t="n">
        <v>0.5115370077580166</v>
      </c>
      <c r="Y10" s="24" t="n">
        <v>0.5193277118623588</v>
      </c>
      <c r="Z10" s="24" t="n">
        <v>0.4911743688565282</v>
      </c>
      <c r="AA10" s="24" t="n">
        <v>0.4557781059137552</v>
      </c>
      <c r="AB10" s="24" t="n">
        <v>0.4382719989000531</v>
      </c>
      <c r="AD10" s="24" t="n">
        <v>0.4539864138650499</v>
      </c>
      <c r="AE10" s="24" t="n">
        <v>0.5182053289039452</v>
      </c>
      <c r="AF10" s="24" t="n">
        <v>0.6274845009902112</v>
      </c>
      <c r="AG10" s="24" t="n">
        <v>0.5205352680745887</v>
      </c>
      <c r="AH10" s="24" t="n">
        <v>0.3563626056669949</v>
      </c>
      <c r="AI10" s="24" t="n">
        <v>0.4251635775142554</v>
      </c>
      <c r="AJ10" s="24" t="n">
        <v>0.4537513513201895</v>
      </c>
      <c r="AL10" s="24" t="n">
        <v>0.4892518508918662</v>
      </c>
      <c r="AM10" s="24" t="n">
        <v>0.5589410346245653</v>
      </c>
      <c r="AN10" s="24" t="n">
        <v>0.6035058714266183</v>
      </c>
      <c r="AO10" s="24" t="n">
        <v>0.4940036410725219</v>
      </c>
      <c r="AP10" s="24" t="n">
        <v>0.3851454219608683</v>
      </c>
      <c r="AQ10" s="24" t="n">
        <v>0.4032922357322047</v>
      </c>
      <c r="AR10" s="24" t="n">
        <v>0.4829920347844714</v>
      </c>
      <c r="AS10" s="24" t="n">
        <v>0.3666590842122194</v>
      </c>
      <c r="AU10" s="24" t="n">
        <v>0.6176925970087311</v>
      </c>
      <c r="AV10" s="24" t="n">
        <v>0.4238892272897473</v>
      </c>
      <c r="AW10" s="24" t="n">
        <v>0.4282352765457478</v>
      </c>
      <c r="AX10" s="24" t="n">
        <v>0.49256758135523</v>
      </c>
    </row>
    <row r="11" ht="32" customHeight="1">
      <c r="B11" s="26" t="inlineStr">
        <is>
          <t>Crime is a small problem in the UK</t>
        </is>
      </c>
      <c r="C11" s="24" t="n">
        <v>0.05712996142842113</v>
      </c>
      <c r="D11" s="24" t="n">
        <v>0.07727614027412689</v>
      </c>
      <c r="E11" s="24" t="n">
        <v>0.03759413691972641</v>
      </c>
      <c r="G11" s="24" t="n">
        <v>0.07501985702939909</v>
      </c>
      <c r="H11" s="24" t="n">
        <v>0.09792281095861441</v>
      </c>
      <c r="I11" s="24" t="n">
        <v>0.05383804958903003</v>
      </c>
      <c r="J11" s="24" t="n">
        <v>0.05437036432563884</v>
      </c>
      <c r="K11" s="24" t="n">
        <v>0.03595267808593169</v>
      </c>
      <c r="L11" s="24" t="n">
        <v>0.03131161325567391</v>
      </c>
      <c r="N11" s="24" t="n">
        <v>0.0288819557266684</v>
      </c>
      <c r="O11" s="24" t="n">
        <v>0.09752939066131248</v>
      </c>
      <c r="P11" s="24" t="n">
        <v>0.05899140627739885</v>
      </c>
      <c r="Q11" s="24" t="n">
        <v>0.02668580726901028</v>
      </c>
      <c r="R11" s="24" t="n">
        <v>0.05687996475575523</v>
      </c>
      <c r="S11" s="24" t="n">
        <v>0.05615531544292084</v>
      </c>
      <c r="T11" s="24" t="n">
        <v>0.07284270683255568</v>
      </c>
      <c r="U11" s="24" t="n">
        <v>0.06490956865369772</v>
      </c>
      <c r="V11" s="24" t="n">
        <v>0.04760199703191882</v>
      </c>
      <c r="W11" s="24" t="n">
        <v>0.06802556548030943</v>
      </c>
      <c r="Y11" s="24" t="n">
        <v>0.06626976127360293</v>
      </c>
      <c r="Z11" s="24" t="n">
        <v>0.05850539096284608</v>
      </c>
      <c r="AA11" s="24" t="n">
        <v>0.06110956091832739</v>
      </c>
      <c r="AB11" s="24" t="n">
        <v>0.04232923418777417</v>
      </c>
      <c r="AD11" s="24" t="n">
        <v>0.03429909209969013</v>
      </c>
      <c r="AE11" s="24" t="n">
        <v>0.08156715829466331</v>
      </c>
      <c r="AF11" s="24" t="n">
        <v>0.06734730311438028</v>
      </c>
      <c r="AG11" s="24" t="n">
        <v>0.07069797775165998</v>
      </c>
      <c r="AH11" s="24" t="n">
        <v>0.03755345221671148</v>
      </c>
      <c r="AI11" s="24" t="n">
        <v>0.07258400619204673</v>
      </c>
      <c r="AJ11" s="24" t="n">
        <v>0.042757048396848</v>
      </c>
      <c r="AL11" s="24" t="n">
        <v>0.02969405985948343</v>
      </c>
      <c r="AM11" s="24" t="n">
        <v>0.08607328028526029</v>
      </c>
      <c r="AN11" s="24" t="n">
        <v>0.04880724813919363</v>
      </c>
      <c r="AO11" s="24" t="n">
        <v>0.09855217729938948</v>
      </c>
      <c r="AP11" s="24" t="n">
        <v>0.0481904876567544</v>
      </c>
      <c r="AQ11" s="24" t="n">
        <v>0.03453512021771808</v>
      </c>
      <c r="AR11" s="24" t="n">
        <v>0.04728103292325782</v>
      </c>
      <c r="AS11" s="24" t="n">
        <v>0.03627482335420149</v>
      </c>
      <c r="AU11" s="24" t="n">
        <v>0.08603419936982409</v>
      </c>
      <c r="AV11" s="24" t="n">
        <v>0.0231210517371219</v>
      </c>
      <c r="AW11" s="24" t="n">
        <v>0.0464466524411191</v>
      </c>
      <c r="AX11" s="24" t="n">
        <v>0.09845868097583611</v>
      </c>
    </row>
    <row r="12" ht="32" customHeight="1">
      <c r="B12" s="26" t="inlineStr">
        <is>
          <t>Crime is not a problem in the UK</t>
        </is>
      </c>
      <c r="C12" s="24" t="n">
        <v>0.006560157657217675</v>
      </c>
      <c r="D12" s="24" t="n">
        <v>0.01030319210735096</v>
      </c>
      <c r="E12" s="24" t="n">
        <v>0.002918351002034819</v>
      </c>
      <c r="G12" s="24" t="n">
        <v>0.01230666245659149</v>
      </c>
      <c r="H12" s="24" t="n">
        <v>0.008924058105120763</v>
      </c>
      <c r="I12" s="24" t="n">
        <v>0.008880604039710338</v>
      </c>
      <c r="J12" s="24" t="n">
        <v>0.007747219407042022</v>
      </c>
      <c r="K12" s="24" t="n">
        <v>0</v>
      </c>
      <c r="L12" s="24" t="n">
        <v>0.00241376632353315</v>
      </c>
      <c r="N12" s="24" t="n">
        <v>0.01947741760667278</v>
      </c>
      <c r="O12" s="24" t="n">
        <v>0</v>
      </c>
      <c r="P12" s="24" t="n">
        <v>0.01476777447205014</v>
      </c>
      <c r="Q12" s="24" t="n">
        <v>0.006272148094165577</v>
      </c>
      <c r="R12" s="24" t="n">
        <v>0.00651687351698621</v>
      </c>
      <c r="S12" s="24" t="n">
        <v>0</v>
      </c>
      <c r="T12" s="24" t="n">
        <v>0.004910820191810879</v>
      </c>
      <c r="U12" s="24" t="n">
        <v>0.006276415125342848</v>
      </c>
      <c r="V12" s="24" t="n">
        <v>0.003463579351107831</v>
      </c>
      <c r="W12" s="24" t="n">
        <v>0.005569757060350364</v>
      </c>
      <c r="Y12" s="24" t="n">
        <v>0.003592567614589682</v>
      </c>
      <c r="Z12" s="24" t="n">
        <v>0.009500485255356223</v>
      </c>
      <c r="AA12" s="24" t="n">
        <v>0.004682377421687619</v>
      </c>
      <c r="AB12" s="24" t="n">
        <v>0.008365541463654539</v>
      </c>
      <c r="AD12" s="24" t="n">
        <v>0.002896167724902591</v>
      </c>
      <c r="AE12" s="24" t="n">
        <v>0.003083985843360653</v>
      </c>
      <c r="AF12" s="24" t="n">
        <v>0.006143176209484453</v>
      </c>
      <c r="AG12" s="24" t="n">
        <v>0.02052107635273567</v>
      </c>
      <c r="AH12" s="24" t="n">
        <v>0.00747537750753257</v>
      </c>
      <c r="AI12" s="24" t="n">
        <v>0</v>
      </c>
      <c r="AJ12" s="24" t="n">
        <v>0.01136356963412402</v>
      </c>
      <c r="AL12" s="24" t="n">
        <v>0.003422609601065468</v>
      </c>
      <c r="AM12" s="24" t="n">
        <v>0.007250681854845472</v>
      </c>
      <c r="AN12" s="24" t="n">
        <v>0</v>
      </c>
      <c r="AO12" s="24" t="n">
        <v>0.02022595747671499</v>
      </c>
      <c r="AP12" s="24" t="n">
        <v>0.00245303952779884</v>
      </c>
      <c r="AQ12" s="24" t="n">
        <v>0.0149899809064634</v>
      </c>
      <c r="AR12" s="24" t="n">
        <v>0</v>
      </c>
      <c r="AS12" s="24" t="n">
        <v>0.01372291714815477</v>
      </c>
      <c r="AU12" s="24" t="n">
        <v>0.004930971461364541</v>
      </c>
      <c r="AV12" s="24" t="n">
        <v>0.001766840464065504</v>
      </c>
      <c r="AW12" s="24" t="n">
        <v>0</v>
      </c>
      <c r="AX12" s="24" t="n">
        <v>0.03007517583949839</v>
      </c>
    </row>
    <row r="13" ht="19" customHeight="1">
      <c r="B13" s="26" t="inlineStr">
        <is>
          <t>Don’t know</t>
        </is>
      </c>
      <c r="C13" s="24" t="n">
        <v>0.01571267403943642</v>
      </c>
      <c r="D13" s="24" t="n">
        <v>0.0170271139011424</v>
      </c>
      <c r="E13" s="24" t="n">
        <v>0.01447404068214447</v>
      </c>
      <c r="G13" s="24" t="n">
        <v>0.0333238593550207</v>
      </c>
      <c r="H13" s="24" t="n">
        <v>0.01229098702627193</v>
      </c>
      <c r="I13" s="24" t="n">
        <v>0.008995986586775943</v>
      </c>
      <c r="J13" s="24" t="n">
        <v>0.02117189855206508</v>
      </c>
      <c r="K13" s="24" t="n">
        <v>0.01348864322071658</v>
      </c>
      <c r="L13" s="24" t="n">
        <v>0.009383155443060918</v>
      </c>
      <c r="N13" s="24" t="n">
        <v>0.02049610195487992</v>
      </c>
      <c r="O13" s="24" t="n">
        <v>0.0202630654477533</v>
      </c>
      <c r="P13" s="24" t="n">
        <v>0.01150725907460895</v>
      </c>
      <c r="Q13" s="24" t="n">
        <v>0.01574176674922912</v>
      </c>
      <c r="R13" s="24" t="n">
        <v>0.02060090119007034</v>
      </c>
      <c r="S13" s="24" t="n">
        <v>0.0154638411367199</v>
      </c>
      <c r="T13" s="24" t="n">
        <v>0.01352904241009012</v>
      </c>
      <c r="U13" s="24" t="n">
        <v>0.02114246423721486</v>
      </c>
      <c r="V13" s="24" t="n">
        <v>0.01890794720519155</v>
      </c>
      <c r="W13" s="24" t="n">
        <v>0</v>
      </c>
      <c r="Y13" s="24" t="n">
        <v>0.01091162784071081</v>
      </c>
      <c r="Z13" s="24" t="n">
        <v>0.02353206786242099</v>
      </c>
      <c r="AA13" s="24" t="n">
        <v>0.009259408096220677</v>
      </c>
      <c r="AB13" s="24" t="n">
        <v>0.01846014717583193</v>
      </c>
      <c r="AD13" s="24" t="n">
        <v>0.01181060059910858</v>
      </c>
      <c r="AE13" s="24" t="n">
        <v>0.008311018115377242</v>
      </c>
      <c r="AF13" s="24" t="n">
        <v>0.01253545257101522</v>
      </c>
      <c r="AG13" s="24" t="n">
        <v>0.01640525182384881</v>
      </c>
      <c r="AH13" s="24" t="n">
        <v>0.01252805978038206</v>
      </c>
      <c r="AI13" s="24" t="n">
        <v>0.1023242416977796</v>
      </c>
      <c r="AJ13" s="24" t="n">
        <v>0.02468718243005678</v>
      </c>
      <c r="AL13" s="24" t="n">
        <v>0.003289276588507068</v>
      </c>
      <c r="AM13" s="24" t="n">
        <v>0.01272777202531112</v>
      </c>
      <c r="AN13" s="24" t="n">
        <v>0.005388996855121828</v>
      </c>
      <c r="AO13" s="24" t="n">
        <v>0.01319774841754386</v>
      </c>
      <c r="AP13" s="24" t="n">
        <v>0.007917806444083452</v>
      </c>
      <c r="AQ13" s="24" t="n">
        <v>0.03712622111134618</v>
      </c>
      <c r="AR13" s="24" t="n">
        <v>0.04688610289880819</v>
      </c>
      <c r="AS13" s="24" t="n">
        <v>0.03961850660944869</v>
      </c>
      <c r="AU13" s="24" t="n">
        <v>0.01110831973972243</v>
      </c>
      <c r="AV13" s="24" t="n">
        <v>0.003563067905689997</v>
      </c>
      <c r="AW13" s="24" t="n">
        <v>0.0124084486688218</v>
      </c>
      <c r="AX13" s="24" t="n">
        <v>0.04819673703510998</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B2:F19"/>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s>
  <sheetData>
    <row r="2" ht="40" customHeight="1">
      <c r="D2" s="25" t="inlineStr">
        <is>
          <t>Grid Summary: To what extent do you agree with the following statements? If you are unsure, please select 'Neither agree nor disagree'.</t>
        </is>
      </c>
    </row>
    <row r="6" ht="88" customHeight="1">
      <c r="C6" s="27" t="inlineStr">
        <is>
          <t>Poverty and inequality are the main drivers of criminal behaviour</t>
        </is>
      </c>
      <c r="D6" s="27" t="inlineStr">
        <is>
          <t>Ultimately, people are responsible for their own actions, whatever their background or circumstances</t>
        </is>
      </c>
      <c r="E6" s="27" t="inlineStr">
        <is>
          <t>The causes of crime are rooted more in wider society than in individuals themselves</t>
        </is>
      </c>
      <c r="F6" s="27" t="inlineStr">
        <is>
          <t>People who commit crimes have generally made a free choice to do so</t>
        </is>
      </c>
    </row>
    <row r="7">
      <c r="B7" s="26" t="inlineStr">
        <is>
          <t>Strongly disagree</t>
        </is>
      </c>
      <c r="C7" s="24" t="n">
        <v>0.07122920513289673</v>
      </c>
      <c r="D7" s="24" t="n">
        <v>0.03396985878314175</v>
      </c>
      <c r="E7" s="24" t="n">
        <v>0.05371916107482776</v>
      </c>
      <c r="F7" s="24" t="n">
        <v>0.03312901888329219</v>
      </c>
    </row>
    <row r="8">
      <c r="B8" s="26" t="inlineStr">
        <is>
          <t>Somewhat disagree</t>
        </is>
      </c>
      <c r="C8" s="24" t="n">
        <v>0.1646983385387683</v>
      </c>
      <c r="D8" s="24" t="n">
        <v>0.06403440369668627</v>
      </c>
      <c r="E8" s="24" t="n">
        <v>0.1385616880292975</v>
      </c>
      <c r="F8" s="24" t="n">
        <v>0.0728363381925007</v>
      </c>
    </row>
    <row r="9">
      <c r="B9" s="26" t="inlineStr">
        <is>
          <t>Neither agree nor disagree</t>
        </is>
      </c>
      <c r="C9" s="24" t="n">
        <v>0.2574131293974241</v>
      </c>
      <c r="D9" s="24" t="n">
        <v>0.1328949056238367</v>
      </c>
      <c r="E9" s="24" t="n">
        <v>0.2989732286539662</v>
      </c>
      <c r="F9" s="24" t="n">
        <v>0.1671291051317947</v>
      </c>
    </row>
    <row r="10">
      <c r="B10" s="26" t="inlineStr">
        <is>
          <t>Somewhat agree</t>
        </is>
      </c>
      <c r="C10" s="24" t="n">
        <v>0.3764222107488656</v>
      </c>
      <c r="D10" s="24" t="n">
        <v>0.3728857479920357</v>
      </c>
      <c r="E10" s="24" t="n">
        <v>0.3752707750005856</v>
      </c>
      <c r="F10" s="24" t="n">
        <v>0.4318119780346644</v>
      </c>
    </row>
    <row r="11">
      <c r="B11" s="26" t="inlineStr">
        <is>
          <t>Strongly agree</t>
        </is>
      </c>
      <c r="C11" s="24" t="n">
        <v>0.1287278603633576</v>
      </c>
      <c r="D11" s="24" t="n">
        <v>0.3957895992487401</v>
      </c>
      <c r="E11" s="24" t="n">
        <v>0.132483434542571</v>
      </c>
      <c r="F11" s="24" t="n">
        <v>0.2946680751021886</v>
      </c>
    </row>
    <row r="12">
      <c r="B12" s="26" t="inlineStr">
        <is>
          <t>Don't know</t>
        </is>
      </c>
      <c r="C12" s="24" t="n">
        <v>0.001509255818687632</v>
      </c>
      <c r="D12" s="24" t="n">
        <v>0.0004254846555594522</v>
      </c>
      <c r="E12" s="24" t="n">
        <v>0.0009917126987518819</v>
      </c>
      <c r="F12" s="24" t="n">
        <v>0.0004254846555594522</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9">
      <c r="B19">
        <f>HYPERLINK("#Contents!A1", "Return to Contents")</f>
        <v/>
      </c>
    </row>
  </sheetData>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The causes of crime are rooted more in wider society than in individuals themselves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0.05371916107482776</v>
      </c>
      <c r="D9" s="24" t="n">
        <v>0.07254097103769454</v>
      </c>
      <c r="E9" s="24" t="n">
        <v>0.0354686172273907</v>
      </c>
      <c r="G9" s="24" t="n">
        <v>0.02528584294645178</v>
      </c>
      <c r="H9" s="24" t="n">
        <v>0.05874947379656369</v>
      </c>
      <c r="I9" s="24" t="n">
        <v>0.05699603768137357</v>
      </c>
      <c r="J9" s="24" t="n">
        <v>0.05763451907672682</v>
      </c>
      <c r="K9" s="24" t="n">
        <v>0.06531453508369328</v>
      </c>
      <c r="L9" s="24" t="n">
        <v>0.054760165192193</v>
      </c>
      <c r="N9" s="24" t="n">
        <v>0.05786430196485188</v>
      </c>
      <c r="O9" s="24" t="n">
        <v>0.06612905128940995</v>
      </c>
      <c r="P9" s="24" t="n">
        <v>0.04150957905338594</v>
      </c>
      <c r="Q9" s="24" t="n">
        <v>0.02692483816609421</v>
      </c>
      <c r="R9" s="24" t="n">
        <v>0.04329373540467092</v>
      </c>
      <c r="S9" s="24" t="n">
        <v>0.03681448460471971</v>
      </c>
      <c r="T9" s="24" t="n">
        <v>0.05564897430560718</v>
      </c>
      <c r="U9" s="24" t="n">
        <v>0.05577326235206368</v>
      </c>
      <c r="V9" s="24" t="n">
        <v>0.07284567372289237</v>
      </c>
      <c r="W9" s="24" t="n">
        <v>0.0798125545814386</v>
      </c>
      <c r="Y9" s="24" t="n">
        <v>0.06782027474036338</v>
      </c>
      <c r="Z9" s="24" t="n">
        <v>0.06016463161441147</v>
      </c>
      <c r="AA9" s="24" t="n">
        <v>0.03371260915752041</v>
      </c>
      <c r="AB9" s="24" t="n">
        <v>0.0494053255831919</v>
      </c>
      <c r="AD9" s="24" t="n">
        <v>0.08509477524116396</v>
      </c>
      <c r="AE9" s="24" t="n">
        <v>0.02934569830862653</v>
      </c>
      <c r="AF9" s="24" t="n">
        <v>0.03703161839890046</v>
      </c>
      <c r="AG9" s="24" t="n">
        <v>0.06712520300616993</v>
      </c>
      <c r="AH9" s="24" t="n">
        <v>0.1025846822890972</v>
      </c>
      <c r="AI9" s="24" t="n">
        <v>0.02220100398533807</v>
      </c>
      <c r="AJ9" s="24" t="n">
        <v>0.0377971941771545</v>
      </c>
      <c r="AL9" s="24" t="n">
        <v>0.06307582464668463</v>
      </c>
      <c r="AM9" s="24" t="n">
        <v>0.03120574543159594</v>
      </c>
      <c r="AN9" s="24" t="n">
        <v>0.04307668097943369</v>
      </c>
      <c r="AO9" s="24" t="n">
        <v>0.04347810065036073</v>
      </c>
      <c r="AP9" s="24" t="n">
        <v>0.08925874435086213</v>
      </c>
      <c r="AQ9" s="24" t="n">
        <v>0.01939337977901256</v>
      </c>
      <c r="AR9" s="24" t="n">
        <v>0.02581254305744818</v>
      </c>
      <c r="AS9" s="24" t="n">
        <v>0.1039705404212474</v>
      </c>
      <c r="AU9" s="24" t="n">
        <v>0.01231337775239629</v>
      </c>
      <c r="AV9" s="24" t="n">
        <v>0.1280148810787908</v>
      </c>
      <c r="AW9" s="24" t="n">
        <v>0.01379193776077953</v>
      </c>
      <c r="AX9" s="24" t="n">
        <v>0.06769070168883816</v>
      </c>
    </row>
    <row r="10" ht="19" customHeight="1">
      <c r="B10" s="26" t="inlineStr">
        <is>
          <t>Somewhat disagree</t>
        </is>
      </c>
      <c r="C10" s="24" t="n">
        <v>0.1385616880292975</v>
      </c>
      <c r="D10" s="24" t="n">
        <v>0.1451190773102468</v>
      </c>
      <c r="E10" s="24" t="n">
        <v>0.1325631447662619</v>
      </c>
      <c r="G10" s="24" t="n">
        <v>0.09361258520981794</v>
      </c>
      <c r="H10" s="24" t="n">
        <v>0.1123480515236133</v>
      </c>
      <c r="I10" s="24" t="n">
        <v>0.1368002131092779</v>
      </c>
      <c r="J10" s="24" t="n">
        <v>0.1432093016791099</v>
      </c>
      <c r="K10" s="24" t="n">
        <v>0.1473589147447441</v>
      </c>
      <c r="L10" s="24" t="n">
        <v>0.1812424383786636</v>
      </c>
      <c r="N10" s="24" t="n">
        <v>0.1696682006808367</v>
      </c>
      <c r="O10" s="24" t="n">
        <v>0.089277335999475</v>
      </c>
      <c r="P10" s="24" t="n">
        <v>0.1217438214955141</v>
      </c>
      <c r="Q10" s="24" t="n">
        <v>0.1878941404533301</v>
      </c>
      <c r="R10" s="24" t="n">
        <v>0.1269582413743815</v>
      </c>
      <c r="S10" s="24" t="n">
        <v>0.1548060429319066</v>
      </c>
      <c r="T10" s="24" t="n">
        <v>0.1749037789221005</v>
      </c>
      <c r="U10" s="24" t="n">
        <v>0.126676727327198</v>
      </c>
      <c r="V10" s="24" t="n">
        <v>0.1296795941732679</v>
      </c>
      <c r="W10" s="24" t="n">
        <v>0.1037054573029425</v>
      </c>
      <c r="Y10" s="24" t="n">
        <v>0.1616513609084425</v>
      </c>
      <c r="Z10" s="24" t="n">
        <v>0.1272853410976053</v>
      </c>
      <c r="AA10" s="24" t="n">
        <v>0.1337578185925601</v>
      </c>
      <c r="AB10" s="24" t="n">
        <v>0.1295570945392463</v>
      </c>
      <c r="AD10" s="24" t="n">
        <v>0.1932066361961101</v>
      </c>
      <c r="AE10" s="24" t="n">
        <v>0.1224999323177122</v>
      </c>
      <c r="AF10" s="24" t="n">
        <v>0.1997763795470204</v>
      </c>
      <c r="AG10" s="24" t="n">
        <v>0.06034259833867314</v>
      </c>
      <c r="AH10" s="24" t="n">
        <v>0.1362282546896831</v>
      </c>
      <c r="AI10" s="24" t="n">
        <v>0</v>
      </c>
      <c r="AJ10" s="24" t="n">
        <v>0.131100362176955</v>
      </c>
      <c r="AL10" s="24" t="n">
        <v>0.1943133728407457</v>
      </c>
      <c r="AM10" s="24" t="n">
        <v>0.1336348358099585</v>
      </c>
      <c r="AN10" s="24" t="n">
        <v>0.128724712807923</v>
      </c>
      <c r="AO10" s="24" t="n">
        <v>0.06480963649189117</v>
      </c>
      <c r="AP10" s="24" t="n">
        <v>0.1661123761632619</v>
      </c>
      <c r="AQ10" s="24" t="n">
        <v>0.1157536129978399</v>
      </c>
      <c r="AR10" s="24" t="n">
        <v>0.1132498645085147</v>
      </c>
      <c r="AS10" s="24" t="n">
        <v>0.1209416310017269</v>
      </c>
      <c r="AU10" s="24" t="n">
        <v>0.03764065073276323</v>
      </c>
      <c r="AV10" s="24" t="n">
        <v>0.289625181023318</v>
      </c>
      <c r="AW10" s="24" t="n">
        <v>0.05788350850012443</v>
      </c>
      <c r="AX10" s="24" t="n">
        <v>0.1869714797537354</v>
      </c>
    </row>
    <row r="11" ht="32" customHeight="1">
      <c r="B11" s="26" t="inlineStr">
        <is>
          <t>Neither agree nor disagree</t>
        </is>
      </c>
      <c r="C11" s="24" t="n">
        <v>0.2989732286539662</v>
      </c>
      <c r="D11" s="24" t="n">
        <v>0.2625619337657239</v>
      </c>
      <c r="E11" s="24" t="n">
        <v>0.334263709495619</v>
      </c>
      <c r="G11" s="24" t="n">
        <v>0.3113311382719672</v>
      </c>
      <c r="H11" s="24" t="n">
        <v>0.2361107499368778</v>
      </c>
      <c r="I11" s="24" t="n">
        <v>0.2971674950046115</v>
      </c>
      <c r="J11" s="24" t="n">
        <v>0.3164941102954739</v>
      </c>
      <c r="K11" s="24" t="n">
        <v>0.296951899396452</v>
      </c>
      <c r="L11" s="24" t="n">
        <v>0.3305077270251008</v>
      </c>
      <c r="N11" s="24" t="n">
        <v>0.2936502451983661</v>
      </c>
      <c r="O11" s="24" t="n">
        <v>0.2240867178608458</v>
      </c>
      <c r="P11" s="24" t="n">
        <v>0.2848602476731722</v>
      </c>
      <c r="Q11" s="24" t="n">
        <v>0.3257452136128755</v>
      </c>
      <c r="R11" s="24" t="n">
        <v>0.2984257435409264</v>
      </c>
      <c r="S11" s="24" t="n">
        <v>0.2870252418382446</v>
      </c>
      <c r="T11" s="24" t="n">
        <v>0.329904595312619</v>
      </c>
      <c r="U11" s="24" t="n">
        <v>0.2968487251924903</v>
      </c>
      <c r="V11" s="24" t="n">
        <v>0.3059495773219134</v>
      </c>
      <c r="W11" s="24" t="n">
        <v>0.3038674833533261</v>
      </c>
      <c r="Y11" s="24" t="n">
        <v>0.2295821699915087</v>
      </c>
      <c r="Z11" s="24" t="n">
        <v>0.3258624416881415</v>
      </c>
      <c r="AA11" s="24" t="n">
        <v>0.3147173163890988</v>
      </c>
      <c r="AB11" s="24" t="n">
        <v>0.3321497716730295</v>
      </c>
      <c r="AD11" s="24" t="n">
        <v>0.2497796369573556</v>
      </c>
      <c r="AE11" s="24" t="n">
        <v>0.2686280327292634</v>
      </c>
      <c r="AF11" s="24" t="n">
        <v>0.2973294005963978</v>
      </c>
      <c r="AG11" s="24" t="n">
        <v>0.3226816706534112</v>
      </c>
      <c r="AH11" s="24" t="n">
        <v>0.3085388123321599</v>
      </c>
      <c r="AI11" s="24" t="n">
        <v>0.4534214410647096</v>
      </c>
      <c r="AJ11" s="24" t="n">
        <v>0.3588909436362479</v>
      </c>
      <c r="AL11" s="24" t="n">
        <v>0.2472300722395281</v>
      </c>
      <c r="AM11" s="24" t="n">
        <v>0.2539296806385319</v>
      </c>
      <c r="AN11" s="24" t="n">
        <v>0.3211006301691705</v>
      </c>
      <c r="AO11" s="24" t="n">
        <v>0.2737079963090229</v>
      </c>
      <c r="AP11" s="24" t="n">
        <v>0.2983155657218025</v>
      </c>
      <c r="AQ11" s="24" t="n">
        <v>0.3996429860261954</v>
      </c>
      <c r="AR11" s="24" t="n">
        <v>0.4176275113957403</v>
      </c>
      <c r="AS11" s="24" t="n">
        <v>0.289579631228885</v>
      </c>
      <c r="AU11" s="24" t="n">
        <v>0.2713558568488902</v>
      </c>
      <c r="AV11" s="24" t="n">
        <v>0.3195215390079389</v>
      </c>
      <c r="AW11" s="24" t="n">
        <v>0.2127524159666199</v>
      </c>
      <c r="AX11" s="24" t="n">
        <v>0.4795661074498658</v>
      </c>
    </row>
    <row r="12" ht="19" customHeight="1">
      <c r="B12" s="26" t="inlineStr">
        <is>
          <t>Somewhat agree</t>
        </is>
      </c>
      <c r="C12" s="24" t="n">
        <v>0.3752707750005856</v>
      </c>
      <c r="D12" s="24" t="n">
        <v>0.3684081785051391</v>
      </c>
      <c r="E12" s="24" t="n">
        <v>0.3817857485065846</v>
      </c>
      <c r="G12" s="24" t="n">
        <v>0.4053360995312053</v>
      </c>
      <c r="H12" s="24" t="n">
        <v>0.4027154334450754</v>
      </c>
      <c r="I12" s="24" t="n">
        <v>0.3399973427535157</v>
      </c>
      <c r="J12" s="24" t="n">
        <v>0.375095785297118</v>
      </c>
      <c r="K12" s="24" t="n">
        <v>0.3853927047178163</v>
      </c>
      <c r="L12" s="24" t="n">
        <v>0.3550495941600214</v>
      </c>
      <c r="N12" s="24" t="n">
        <v>0.3269550183555425</v>
      </c>
      <c r="O12" s="24" t="n">
        <v>0.455955714925416</v>
      </c>
      <c r="P12" s="24" t="n">
        <v>0.3991026010958849</v>
      </c>
      <c r="Q12" s="24" t="n">
        <v>0.3711039879766041</v>
      </c>
      <c r="R12" s="24" t="n">
        <v>0.359566071529048</v>
      </c>
      <c r="S12" s="24" t="n">
        <v>0.3760322573292614</v>
      </c>
      <c r="T12" s="24" t="n">
        <v>0.3299852060835177</v>
      </c>
      <c r="U12" s="24" t="n">
        <v>0.381482500286976</v>
      </c>
      <c r="V12" s="24" t="n">
        <v>0.3795254890128975</v>
      </c>
      <c r="W12" s="24" t="n">
        <v>0.3826092990115772</v>
      </c>
      <c r="Y12" s="24" t="n">
        <v>0.3839435208772065</v>
      </c>
      <c r="Z12" s="24" t="n">
        <v>0.3500649478824887</v>
      </c>
      <c r="AA12" s="24" t="n">
        <v>0.3949883473774171</v>
      </c>
      <c r="AB12" s="24" t="n">
        <v>0.3747163943108082</v>
      </c>
      <c r="AD12" s="24" t="n">
        <v>0.358397525222395</v>
      </c>
      <c r="AE12" s="24" t="n">
        <v>0.4161607086581859</v>
      </c>
      <c r="AF12" s="24" t="n">
        <v>0.3695608712718885</v>
      </c>
      <c r="AG12" s="24" t="n">
        <v>0.3395858273610411</v>
      </c>
      <c r="AH12" s="24" t="n">
        <v>0.3269223897780172</v>
      </c>
      <c r="AI12" s="24" t="n">
        <v>0.3728696983366809</v>
      </c>
      <c r="AJ12" s="24" t="n">
        <v>0.3713999817706375</v>
      </c>
      <c r="AL12" s="24" t="n">
        <v>0.3962400356161516</v>
      </c>
      <c r="AM12" s="24" t="n">
        <v>0.4172573650420483</v>
      </c>
      <c r="AN12" s="24" t="n">
        <v>0.3947834668718915</v>
      </c>
      <c r="AO12" s="24" t="n">
        <v>0.3737418681523093</v>
      </c>
      <c r="AP12" s="24" t="n">
        <v>0.3338709490917745</v>
      </c>
      <c r="AQ12" s="24" t="n">
        <v>0.3648149242501595</v>
      </c>
      <c r="AR12" s="24" t="n">
        <v>0.3284869719289731</v>
      </c>
      <c r="AS12" s="24" t="n">
        <v>0.3986592856582565</v>
      </c>
      <c r="AU12" s="24" t="n">
        <v>0.4769986995019493</v>
      </c>
      <c r="AV12" s="24" t="n">
        <v>0.2331286878789763</v>
      </c>
      <c r="AW12" s="24" t="n">
        <v>0.4857132383305279</v>
      </c>
      <c r="AX12" s="24" t="n">
        <v>0.2493767863418066</v>
      </c>
    </row>
    <row r="13" ht="19" customHeight="1">
      <c r="B13" s="26" t="inlineStr">
        <is>
          <t>Strongly agree</t>
        </is>
      </c>
      <c r="C13" s="24" t="n">
        <v>0.132483434542571</v>
      </c>
      <c r="D13" s="24" t="n">
        <v>0.1513698393811958</v>
      </c>
      <c r="E13" s="24" t="n">
        <v>0.1139539789167138</v>
      </c>
      <c r="G13" s="24" t="n">
        <v>0.164434334040558</v>
      </c>
      <c r="H13" s="24" t="n">
        <v>0.1900762912978698</v>
      </c>
      <c r="I13" s="24" t="n">
        <v>0.1690389114512213</v>
      </c>
      <c r="J13" s="24" t="n">
        <v>0.1075662836515714</v>
      </c>
      <c r="K13" s="24" t="n">
        <v>0.1019627676099088</v>
      </c>
      <c r="L13" s="24" t="n">
        <v>0.07574235962861588</v>
      </c>
      <c r="N13" s="24" t="n">
        <v>0.1518622338004025</v>
      </c>
      <c r="O13" s="24" t="n">
        <v>0.1645511799248534</v>
      </c>
      <c r="P13" s="24" t="n">
        <v>0.1527837506820428</v>
      </c>
      <c r="Q13" s="24" t="n">
        <v>0.08833181979109604</v>
      </c>
      <c r="R13" s="24" t="n">
        <v>0.1717562081509731</v>
      </c>
      <c r="S13" s="24" t="n">
        <v>0.1411640433273593</v>
      </c>
      <c r="T13" s="24" t="n">
        <v>0.1095574453761557</v>
      </c>
      <c r="U13" s="24" t="n">
        <v>0.1392187848412719</v>
      </c>
      <c r="V13" s="24" t="n">
        <v>0.1119996657690289</v>
      </c>
      <c r="W13" s="24" t="n">
        <v>0.1237802367264869</v>
      </c>
      <c r="Y13" s="24" t="n">
        <v>0.1570026734824788</v>
      </c>
      <c r="Z13" s="24" t="n">
        <v>0.1344417324026294</v>
      </c>
      <c r="AA13" s="24" t="n">
        <v>0.1228239084834035</v>
      </c>
      <c r="AB13" s="24" t="n">
        <v>0.1124703262407974</v>
      </c>
      <c r="AD13" s="24" t="n">
        <v>0.1135214263829753</v>
      </c>
      <c r="AE13" s="24" t="n">
        <v>0.1615933259234304</v>
      </c>
      <c r="AF13" s="24" t="n">
        <v>0.09630173018579294</v>
      </c>
      <c r="AG13" s="24" t="n">
        <v>0.2102647006407045</v>
      </c>
      <c r="AH13" s="24" t="n">
        <v>0.1257258609110423</v>
      </c>
      <c r="AI13" s="24" t="n">
        <v>0.1314761026620461</v>
      </c>
      <c r="AJ13" s="24" t="n">
        <v>0.1008115182390052</v>
      </c>
      <c r="AL13" s="24" t="n">
        <v>0.09914069465688977</v>
      </c>
      <c r="AM13" s="24" t="n">
        <v>0.1612582102277886</v>
      </c>
      <c r="AN13" s="24" t="n">
        <v>0.1123145091715814</v>
      </c>
      <c r="AO13" s="24" t="n">
        <v>0.244262398396416</v>
      </c>
      <c r="AP13" s="24" t="n">
        <v>0.112442364672299</v>
      </c>
      <c r="AQ13" s="24" t="n">
        <v>0.1003950969467925</v>
      </c>
      <c r="AR13" s="24" t="n">
        <v>0.1099671364323487</v>
      </c>
      <c r="AS13" s="24" t="n">
        <v>0.0868489116898841</v>
      </c>
      <c r="AU13" s="24" t="n">
        <v>0.2016914151640009</v>
      </c>
      <c r="AV13" s="24" t="n">
        <v>0.02970971101097577</v>
      </c>
      <c r="AW13" s="24" t="n">
        <v>0.2270130526885892</v>
      </c>
      <c r="AX13" s="24" t="n">
        <v>0.01639492476575413</v>
      </c>
    </row>
    <row r="14" ht="19" customHeight="1">
      <c r="B14" s="26" t="inlineStr">
        <is>
          <t>Don't know</t>
        </is>
      </c>
      <c r="C14" s="24" t="n">
        <v>0.0009917126987518819</v>
      </c>
      <c r="D14" s="24" t="n">
        <v>0</v>
      </c>
      <c r="E14" s="24" t="n">
        <v>0.001964801087430136</v>
      </c>
      <c r="G14" s="24" t="n">
        <v>0</v>
      </c>
      <c r="H14" s="24" t="n">
        <v>0</v>
      </c>
      <c r="I14" s="24" t="n">
        <v>0</v>
      </c>
      <c r="J14" s="24" t="n">
        <v>0</v>
      </c>
      <c r="K14" s="24" t="n">
        <v>0.00301917844738536</v>
      </c>
      <c r="L14" s="24" t="n">
        <v>0.002697715615405193</v>
      </c>
      <c r="N14" s="24" t="n">
        <v>0</v>
      </c>
      <c r="O14" s="24" t="n">
        <v>0</v>
      </c>
      <c r="P14" s="24" t="n">
        <v>0</v>
      </c>
      <c r="Q14" s="24" t="n">
        <v>0</v>
      </c>
      <c r="R14" s="24" t="n">
        <v>0</v>
      </c>
      <c r="S14" s="24" t="n">
        <v>0.004157929968508285</v>
      </c>
      <c r="T14" s="24" t="n">
        <v>0</v>
      </c>
      <c r="U14" s="24" t="n">
        <v>0</v>
      </c>
      <c r="V14" s="24" t="n">
        <v>0</v>
      </c>
      <c r="W14" s="24" t="n">
        <v>0.006224969024228806</v>
      </c>
      <c r="Y14" s="24" t="n">
        <v>0</v>
      </c>
      <c r="Z14" s="24" t="n">
        <v>0.002180905314723829</v>
      </c>
      <c r="AA14" s="24" t="n">
        <v>0</v>
      </c>
      <c r="AB14" s="24" t="n">
        <v>0.00170108765292669</v>
      </c>
      <c r="AD14" s="24" t="n">
        <v>0</v>
      </c>
      <c r="AE14" s="24" t="n">
        <v>0.001772302062781531</v>
      </c>
      <c r="AF14" s="24" t="n">
        <v>0</v>
      </c>
      <c r="AG14" s="24" t="n">
        <v>0</v>
      </c>
      <c r="AH14" s="24" t="n">
        <v>0</v>
      </c>
      <c r="AI14" s="24" t="n">
        <v>0.02003175395122548</v>
      </c>
      <c r="AJ14" s="24" t="n">
        <v>0</v>
      </c>
      <c r="AL14" s="24" t="n">
        <v>0</v>
      </c>
      <c r="AM14" s="24" t="n">
        <v>0.00271416285007677</v>
      </c>
      <c r="AN14" s="24" t="n">
        <v>0</v>
      </c>
      <c r="AO14" s="24" t="n">
        <v>0</v>
      </c>
      <c r="AP14" s="24" t="n">
        <v>0</v>
      </c>
      <c r="AQ14" s="24" t="n">
        <v>0</v>
      </c>
      <c r="AR14" s="24" t="n">
        <v>0.004855972676975057</v>
      </c>
      <c r="AS14" s="24" t="n">
        <v>0</v>
      </c>
      <c r="AU14" s="24" t="n">
        <v>0</v>
      </c>
      <c r="AV14" s="24" t="n">
        <v>0</v>
      </c>
      <c r="AW14" s="24" t="n">
        <v>0.002845846753359014</v>
      </c>
      <c r="AX14" s="24" t="n">
        <v>0</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People who commit crimes have generally made a free choice to do so</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0.03312901888329219</v>
      </c>
      <c r="D9" s="24" t="n">
        <v>0.03504597926419356</v>
      </c>
      <c r="E9" s="24" t="n">
        <v>0.03095124286708373</v>
      </c>
      <c r="G9" s="24" t="n">
        <v>0.04487614133442386</v>
      </c>
      <c r="H9" s="24" t="n">
        <v>0.04352221250435943</v>
      </c>
      <c r="I9" s="24" t="n">
        <v>0.04997794244705996</v>
      </c>
      <c r="J9" s="24" t="n">
        <v>0.02954251392168978</v>
      </c>
      <c r="K9" s="24" t="n">
        <v>0.02880171813818179</v>
      </c>
      <c r="L9" s="24" t="n">
        <v>0.009115948876322146</v>
      </c>
      <c r="N9" s="24" t="n">
        <v>0.02740649489567764</v>
      </c>
      <c r="O9" s="24" t="n">
        <v>0.04605382746821587</v>
      </c>
      <c r="P9" s="24" t="n">
        <v>0.02002725430073662</v>
      </c>
      <c r="Q9" s="24" t="n">
        <v>0.03157249506646809</v>
      </c>
      <c r="R9" s="24" t="n">
        <v>0.05221809983313802</v>
      </c>
      <c r="S9" s="24" t="n">
        <v>0.05658299697960993</v>
      </c>
      <c r="T9" s="24" t="n">
        <v>0.03661728427778339</v>
      </c>
      <c r="U9" s="24" t="n">
        <v>0.04215694584421462</v>
      </c>
      <c r="V9" s="24" t="n">
        <v>0.01438583449887567</v>
      </c>
      <c r="W9" s="24" t="n">
        <v>0.01751689914038384</v>
      </c>
      <c r="Y9" s="24" t="n">
        <v>0.02580246696197309</v>
      </c>
      <c r="Z9" s="24" t="n">
        <v>0.02535001602579591</v>
      </c>
      <c r="AA9" s="24" t="n">
        <v>0.04518543327014689</v>
      </c>
      <c r="AB9" s="24" t="n">
        <v>0.03850665526396584</v>
      </c>
      <c r="AD9" s="24" t="n">
        <v>0.03370663161365581</v>
      </c>
      <c r="AE9" s="24" t="n">
        <v>0.02779131745856022</v>
      </c>
      <c r="AF9" s="24" t="n">
        <v>0.03505489535891083</v>
      </c>
      <c r="AG9" s="24" t="n">
        <v>0.01895044489438788</v>
      </c>
      <c r="AH9" s="24" t="n">
        <v>0.02676736712426429</v>
      </c>
      <c r="AI9" s="24" t="n">
        <v>0.04919479569596347</v>
      </c>
      <c r="AJ9" s="24" t="n">
        <v>0.04664365872646896</v>
      </c>
      <c r="AL9" s="24" t="n">
        <v>0.0364389777122494</v>
      </c>
      <c r="AM9" s="24" t="n">
        <v>0.03910413708227712</v>
      </c>
      <c r="AN9" s="24" t="n">
        <v>0.03497411841668381</v>
      </c>
      <c r="AO9" s="24" t="n">
        <v>0.03090780854766137</v>
      </c>
      <c r="AP9" s="24" t="n">
        <v>0.03285151491075148</v>
      </c>
      <c r="AQ9" s="24" t="n">
        <v>0.03391554854972804</v>
      </c>
      <c r="AR9" s="24" t="n">
        <v>0.01248499623220663</v>
      </c>
      <c r="AS9" s="24" t="n">
        <v>0.03631615988676633</v>
      </c>
      <c r="AU9" s="24" t="n">
        <v>0.01259695503633902</v>
      </c>
      <c r="AV9" s="24" t="n">
        <v>0.01545252056769427</v>
      </c>
      <c r="AW9" s="24" t="n">
        <v>0.02387295631259512</v>
      </c>
      <c r="AX9" s="24" t="n">
        <v>0.1070495547471934</v>
      </c>
    </row>
    <row r="10" ht="19" customHeight="1">
      <c r="B10" s="26" t="inlineStr">
        <is>
          <t>Somewhat disagree</t>
        </is>
      </c>
      <c r="C10" s="24" t="n">
        <v>0.0728363381925007</v>
      </c>
      <c r="D10" s="24" t="n">
        <v>0.06578639952410929</v>
      </c>
      <c r="E10" s="24" t="n">
        <v>0.07947870930356775</v>
      </c>
      <c r="G10" s="24" t="n">
        <v>0.1349211993277604</v>
      </c>
      <c r="H10" s="24" t="n">
        <v>0.1109192612713257</v>
      </c>
      <c r="I10" s="24" t="n">
        <v>0.06440898961122997</v>
      </c>
      <c r="J10" s="24" t="n">
        <v>0.07798131664480094</v>
      </c>
      <c r="K10" s="24" t="n">
        <v>0.03733024631343972</v>
      </c>
      <c r="L10" s="24" t="n">
        <v>0.02744784798863495</v>
      </c>
      <c r="N10" s="24" t="n">
        <v>0.04401602222350488</v>
      </c>
      <c r="O10" s="24" t="n">
        <v>0.05541034323993171</v>
      </c>
      <c r="P10" s="24" t="n">
        <v>0.08942451709323536</v>
      </c>
      <c r="Q10" s="24" t="n">
        <v>0.07902445102721672</v>
      </c>
      <c r="R10" s="24" t="n">
        <v>0.07583069673105393</v>
      </c>
      <c r="S10" s="24" t="n">
        <v>0.07248013455150476</v>
      </c>
      <c r="T10" s="24" t="n">
        <v>0.08089359580863643</v>
      </c>
      <c r="U10" s="24" t="n">
        <v>0.09162921954341678</v>
      </c>
      <c r="V10" s="24" t="n">
        <v>0.05934970984252807</v>
      </c>
      <c r="W10" s="24" t="n">
        <v>0.04842711114071785</v>
      </c>
      <c r="Y10" s="24" t="n">
        <v>0.058281778382779</v>
      </c>
      <c r="Z10" s="24" t="n">
        <v>0.08212151886738667</v>
      </c>
      <c r="AA10" s="24" t="n">
        <v>0.07181360516015971</v>
      </c>
      <c r="AB10" s="24" t="n">
        <v>0.07981725031492853</v>
      </c>
      <c r="AD10" s="24" t="n">
        <v>0.04191658564144292</v>
      </c>
      <c r="AE10" s="24" t="n">
        <v>0.0779685641581488</v>
      </c>
      <c r="AF10" s="24" t="n">
        <v>0.08319594292486608</v>
      </c>
      <c r="AG10" s="24" t="n">
        <v>0.1711797559164072</v>
      </c>
      <c r="AH10" s="24" t="n">
        <v>0.02820804920154957</v>
      </c>
      <c r="AI10" s="24" t="n">
        <v>0.05187769068514118</v>
      </c>
      <c r="AJ10" s="24" t="n">
        <v>0.09217580856292254</v>
      </c>
      <c r="AL10" s="24" t="n">
        <v>0.0642089622831245</v>
      </c>
      <c r="AM10" s="24" t="n">
        <v>0.07764678351484702</v>
      </c>
      <c r="AN10" s="24" t="n">
        <v>0.08702967004566291</v>
      </c>
      <c r="AO10" s="24" t="n">
        <v>0.1477847119455924</v>
      </c>
      <c r="AP10" s="24" t="n">
        <v>0.04570240379897378</v>
      </c>
      <c r="AQ10" s="24" t="n">
        <v>0.06733010997391949</v>
      </c>
      <c r="AR10" s="24" t="n">
        <v>0.04579256960276114</v>
      </c>
      <c r="AS10" s="24" t="n">
        <v>0.07353783763765923</v>
      </c>
      <c r="AU10" s="24" t="n">
        <v>0.1115971814854814</v>
      </c>
      <c r="AV10" s="24" t="n">
        <v>0.005065134232333388</v>
      </c>
      <c r="AW10" s="24" t="n">
        <v>0.02277335023137117</v>
      </c>
      <c r="AX10" s="24" t="n">
        <v>0.2387529433082474</v>
      </c>
    </row>
    <row r="11" ht="32" customHeight="1">
      <c r="B11" s="26" t="inlineStr">
        <is>
          <t>Neither agree nor disagree</t>
        </is>
      </c>
      <c r="C11" s="24" t="n">
        <v>0.1671291051317947</v>
      </c>
      <c r="D11" s="24" t="n">
        <v>0.1488380636986609</v>
      </c>
      <c r="E11" s="24" t="n">
        <v>0.1850713040936581</v>
      </c>
      <c r="G11" s="24" t="n">
        <v>0.2435424687129472</v>
      </c>
      <c r="H11" s="24" t="n">
        <v>0.1565630627094311</v>
      </c>
      <c r="I11" s="24" t="n">
        <v>0.2275818128457927</v>
      </c>
      <c r="J11" s="24" t="n">
        <v>0.1406883795088015</v>
      </c>
      <c r="K11" s="24" t="n">
        <v>0.1320961050726809</v>
      </c>
      <c r="L11" s="24" t="n">
        <v>0.1213831021715904</v>
      </c>
      <c r="N11" s="24" t="n">
        <v>0.09865987616688163</v>
      </c>
      <c r="O11" s="24" t="n">
        <v>0.2042158094896658</v>
      </c>
      <c r="P11" s="24" t="n">
        <v>0.1670491884082113</v>
      </c>
      <c r="Q11" s="24" t="n">
        <v>0.1780987377661097</v>
      </c>
      <c r="R11" s="24" t="n">
        <v>0.1571880089680683</v>
      </c>
      <c r="S11" s="24" t="n">
        <v>0.1767307504809766</v>
      </c>
      <c r="T11" s="24" t="n">
        <v>0.1474180381939939</v>
      </c>
      <c r="U11" s="24" t="n">
        <v>0.1731832989268916</v>
      </c>
      <c r="V11" s="24" t="n">
        <v>0.1533319383268617</v>
      </c>
      <c r="W11" s="24" t="n">
        <v>0.2124542268942618</v>
      </c>
      <c r="Y11" s="24" t="n">
        <v>0.1427021707880889</v>
      </c>
      <c r="Z11" s="24" t="n">
        <v>0.1624990029921173</v>
      </c>
      <c r="AA11" s="24" t="n">
        <v>0.1584759454010662</v>
      </c>
      <c r="AB11" s="24" t="n">
        <v>0.2059310208070234</v>
      </c>
      <c r="AD11" s="24" t="n">
        <v>0.1106302610917533</v>
      </c>
      <c r="AE11" s="24" t="n">
        <v>0.177260564118783</v>
      </c>
      <c r="AF11" s="24" t="n">
        <v>0.1945808126171715</v>
      </c>
      <c r="AG11" s="24" t="n">
        <v>0.2289775908138679</v>
      </c>
      <c r="AH11" s="24" t="n">
        <v>0.1005742102504688</v>
      </c>
      <c r="AI11" s="24" t="n">
        <v>0.3749873384347011</v>
      </c>
      <c r="AJ11" s="24" t="n">
        <v>0.1951851788722806</v>
      </c>
      <c r="AL11" s="24" t="n">
        <v>0.133341986434259</v>
      </c>
      <c r="AM11" s="24" t="n">
        <v>0.1760005961488004</v>
      </c>
      <c r="AN11" s="24" t="n">
        <v>0.1587324251377752</v>
      </c>
      <c r="AO11" s="24" t="n">
        <v>0.2502873586026981</v>
      </c>
      <c r="AP11" s="24" t="n">
        <v>0.1007862222593636</v>
      </c>
      <c r="AQ11" s="24" t="n">
        <v>0.2538463266768422</v>
      </c>
      <c r="AR11" s="24" t="n">
        <v>0.2281977351634262</v>
      </c>
      <c r="AS11" s="24" t="n">
        <v>0.1284338236008479</v>
      </c>
      <c r="AU11" s="24" t="n">
        <v>0.2570430512284226</v>
      </c>
      <c r="AV11" s="24" t="n">
        <v>0.03960779978786762</v>
      </c>
      <c r="AW11" s="24" t="n">
        <v>0.09788142269912352</v>
      </c>
      <c r="AX11" s="24" t="n">
        <v>0.4060524851206577</v>
      </c>
    </row>
    <row r="12" ht="19" customHeight="1">
      <c r="B12" s="26" t="inlineStr">
        <is>
          <t>Somewhat agree</t>
        </is>
      </c>
      <c r="C12" s="24" t="n">
        <v>0.4318119780346644</v>
      </c>
      <c r="D12" s="24" t="n">
        <v>0.416287421179163</v>
      </c>
      <c r="E12" s="24" t="n">
        <v>0.4466193962201682</v>
      </c>
      <c r="G12" s="24" t="n">
        <v>0.4069786918012975</v>
      </c>
      <c r="H12" s="24" t="n">
        <v>0.4140710894695151</v>
      </c>
      <c r="I12" s="24" t="n">
        <v>0.393244978826668</v>
      </c>
      <c r="J12" s="24" t="n">
        <v>0.4477370682339731</v>
      </c>
      <c r="K12" s="24" t="n">
        <v>0.4400131433203832</v>
      </c>
      <c r="L12" s="24" t="n">
        <v>0.4753892979444125</v>
      </c>
      <c r="N12" s="24" t="n">
        <v>0.4961535178968902</v>
      </c>
      <c r="O12" s="24" t="n">
        <v>0.4564010792647712</v>
      </c>
      <c r="P12" s="24" t="n">
        <v>0.4540448247917268</v>
      </c>
      <c r="Q12" s="24" t="n">
        <v>0.4594114401329685</v>
      </c>
      <c r="R12" s="24" t="n">
        <v>0.3530513847945377</v>
      </c>
      <c r="S12" s="24" t="n">
        <v>0.4338569348593578</v>
      </c>
      <c r="T12" s="24" t="n">
        <v>0.4300578144555844</v>
      </c>
      <c r="U12" s="24" t="n">
        <v>0.3942682943904148</v>
      </c>
      <c r="V12" s="24" t="n">
        <v>0.4628417402931402</v>
      </c>
      <c r="W12" s="24" t="n">
        <v>0.4047661449113886</v>
      </c>
      <c r="Y12" s="24" t="n">
        <v>0.4600235611740006</v>
      </c>
      <c r="Z12" s="24" t="n">
        <v>0.4517605336546675</v>
      </c>
      <c r="AA12" s="24" t="n">
        <v>0.4248782650415756</v>
      </c>
      <c r="AB12" s="24" t="n">
        <v>0.3867385349445361</v>
      </c>
      <c r="AD12" s="24" t="n">
        <v>0.434616927167024</v>
      </c>
      <c r="AE12" s="24" t="n">
        <v>0.446248305486551</v>
      </c>
      <c r="AF12" s="24" t="n">
        <v>0.4173073123876607</v>
      </c>
      <c r="AG12" s="24" t="n">
        <v>0.4136677418147915</v>
      </c>
      <c r="AH12" s="24" t="n">
        <v>0.4213919796999037</v>
      </c>
      <c r="AI12" s="24" t="n">
        <v>0.3496788942475254</v>
      </c>
      <c r="AJ12" s="24" t="n">
        <v>0.4331938969263167</v>
      </c>
      <c r="AL12" s="24" t="n">
        <v>0.4204895549945807</v>
      </c>
      <c r="AM12" s="24" t="n">
        <v>0.4358223582697401</v>
      </c>
      <c r="AN12" s="24" t="n">
        <v>0.4720285584393417</v>
      </c>
      <c r="AO12" s="24" t="n">
        <v>0.4000190686617238</v>
      </c>
      <c r="AP12" s="24" t="n">
        <v>0.4196090843076752</v>
      </c>
      <c r="AQ12" s="24" t="n">
        <v>0.4298521232522827</v>
      </c>
      <c r="AR12" s="24" t="n">
        <v>0.4914844529782385</v>
      </c>
      <c r="AS12" s="24" t="n">
        <v>0.3945602190326491</v>
      </c>
      <c r="AU12" s="24" t="n">
        <v>0.5137382282901695</v>
      </c>
      <c r="AV12" s="24" t="n">
        <v>0.4341970637815544</v>
      </c>
      <c r="AW12" s="24" t="n">
        <v>0.4736081765382157</v>
      </c>
      <c r="AX12" s="24" t="n">
        <v>0.2378954986103552</v>
      </c>
    </row>
    <row r="13" ht="19" customHeight="1">
      <c r="B13" s="26" t="inlineStr">
        <is>
          <t>Strongly agree</t>
        </is>
      </c>
      <c r="C13" s="24" t="n">
        <v>0.2946680751021886</v>
      </c>
      <c r="D13" s="24" t="n">
        <v>0.3340421363338733</v>
      </c>
      <c r="E13" s="24" t="n">
        <v>0.2570363687828913</v>
      </c>
      <c r="G13" s="24" t="n">
        <v>0.1696814988235712</v>
      </c>
      <c r="H13" s="24" t="n">
        <v>0.2749243740453687</v>
      </c>
      <c r="I13" s="24" t="n">
        <v>0.2647862762692494</v>
      </c>
      <c r="J13" s="24" t="n">
        <v>0.3040507216907347</v>
      </c>
      <c r="K13" s="24" t="n">
        <v>0.3587396087079289</v>
      </c>
      <c r="L13" s="24" t="n">
        <v>0.3666638030190398</v>
      </c>
      <c r="N13" s="24" t="n">
        <v>0.3337640888170454</v>
      </c>
      <c r="O13" s="24" t="n">
        <v>0.2379189405374154</v>
      </c>
      <c r="P13" s="24" t="n">
        <v>0.2694542154060899</v>
      </c>
      <c r="Q13" s="24" t="n">
        <v>0.251892876007237</v>
      </c>
      <c r="R13" s="24" t="n">
        <v>0.3617118096732023</v>
      </c>
      <c r="S13" s="24" t="n">
        <v>0.2561912531600425</v>
      </c>
      <c r="T13" s="24" t="n">
        <v>0.305013267264002</v>
      </c>
      <c r="U13" s="24" t="n">
        <v>0.2987622412950622</v>
      </c>
      <c r="V13" s="24" t="n">
        <v>0.3100907770385944</v>
      </c>
      <c r="W13" s="24" t="n">
        <v>0.316835617913248</v>
      </c>
      <c r="Y13" s="24" t="n">
        <v>0.3131900226931584</v>
      </c>
      <c r="Z13" s="24" t="n">
        <v>0.2782689284600325</v>
      </c>
      <c r="AA13" s="24" t="n">
        <v>0.2996467511270516</v>
      </c>
      <c r="AB13" s="24" t="n">
        <v>0.2873054510166195</v>
      </c>
      <c r="AD13" s="24" t="n">
        <v>0.379129594486124</v>
      </c>
      <c r="AE13" s="24" t="n">
        <v>0.2707312487779571</v>
      </c>
      <c r="AF13" s="24" t="n">
        <v>0.2698610367113909</v>
      </c>
      <c r="AG13" s="24" t="n">
        <v>0.1672244665605454</v>
      </c>
      <c r="AH13" s="24" t="n">
        <v>0.4230583937238135</v>
      </c>
      <c r="AI13" s="24" t="n">
        <v>0.1542295269854435</v>
      </c>
      <c r="AJ13" s="24" t="n">
        <v>0.2328014569120112</v>
      </c>
      <c r="AL13" s="24" t="n">
        <v>0.3455205185757862</v>
      </c>
      <c r="AM13" s="24" t="n">
        <v>0.2714261249843353</v>
      </c>
      <c r="AN13" s="24" t="n">
        <v>0.2472352279605367</v>
      </c>
      <c r="AO13" s="24" t="n">
        <v>0.1710010522423245</v>
      </c>
      <c r="AP13" s="24" t="n">
        <v>0.401050774723236</v>
      </c>
      <c r="AQ13" s="24" t="n">
        <v>0.2150558915472273</v>
      </c>
      <c r="AR13" s="24" t="n">
        <v>0.2171842733463925</v>
      </c>
      <c r="AS13" s="24" t="n">
        <v>0.3671519598420773</v>
      </c>
      <c r="AU13" s="24" t="n">
        <v>0.1050245839595876</v>
      </c>
      <c r="AV13" s="24" t="n">
        <v>0.5056774816305502</v>
      </c>
      <c r="AW13" s="24" t="n">
        <v>0.3806431114409687</v>
      </c>
      <c r="AX13" s="24" t="n">
        <v>0.01024951821354622</v>
      </c>
    </row>
    <row r="14" ht="19" customHeight="1">
      <c r="B14" s="26" t="inlineStr">
        <is>
          <t>Don't know</t>
        </is>
      </c>
      <c r="C14" s="24" t="n">
        <v>0.0004254846555594522</v>
      </c>
      <c r="D14" s="24" t="n">
        <v>0</v>
      </c>
      <c r="E14" s="24" t="n">
        <v>0.0008429787326311193</v>
      </c>
      <c r="G14" s="24" t="n">
        <v>0</v>
      </c>
      <c r="H14" s="24" t="n">
        <v>0</v>
      </c>
      <c r="I14" s="24" t="n">
        <v>0</v>
      </c>
      <c r="J14" s="24" t="n">
        <v>0</v>
      </c>
      <c r="K14" s="24" t="n">
        <v>0.00301917844738536</v>
      </c>
      <c r="L14" s="24" t="n">
        <v>0</v>
      </c>
      <c r="N14" s="24" t="n">
        <v>0</v>
      </c>
      <c r="O14" s="24" t="n">
        <v>0</v>
      </c>
      <c r="P14" s="24" t="n">
        <v>0</v>
      </c>
      <c r="Q14" s="24" t="n">
        <v>0</v>
      </c>
      <c r="R14" s="24" t="n">
        <v>0</v>
      </c>
      <c r="S14" s="24" t="n">
        <v>0.004157929968508285</v>
      </c>
      <c r="T14" s="24" t="n">
        <v>0</v>
      </c>
      <c r="U14" s="24" t="n">
        <v>0</v>
      </c>
      <c r="V14" s="24" t="n">
        <v>0</v>
      </c>
      <c r="W14" s="24" t="n">
        <v>0</v>
      </c>
      <c r="Y14" s="24" t="n">
        <v>0</v>
      </c>
      <c r="Z14" s="24" t="n">
        <v>0</v>
      </c>
      <c r="AA14" s="24" t="n">
        <v>0</v>
      </c>
      <c r="AB14" s="24" t="n">
        <v>0.00170108765292669</v>
      </c>
      <c r="AD14" s="24" t="n">
        <v>0</v>
      </c>
      <c r="AE14" s="24" t="n">
        <v>0</v>
      </c>
      <c r="AF14" s="24" t="n">
        <v>0</v>
      </c>
      <c r="AG14" s="24" t="n">
        <v>0</v>
      </c>
      <c r="AH14" s="24" t="n">
        <v>0</v>
      </c>
      <c r="AI14" s="24" t="n">
        <v>0.02003175395122548</v>
      </c>
      <c r="AJ14" s="24" t="n">
        <v>0</v>
      </c>
      <c r="AL14" s="24" t="n">
        <v>0</v>
      </c>
      <c r="AM14" s="24" t="n">
        <v>0</v>
      </c>
      <c r="AN14" s="24" t="n">
        <v>0</v>
      </c>
      <c r="AO14" s="24" t="n">
        <v>0</v>
      </c>
      <c r="AP14" s="24" t="n">
        <v>0</v>
      </c>
      <c r="AQ14" s="24" t="n">
        <v>0</v>
      </c>
      <c r="AR14" s="24" t="n">
        <v>0.004855972676975057</v>
      </c>
      <c r="AS14" s="24" t="n">
        <v>0</v>
      </c>
      <c r="AU14" s="24" t="n">
        <v>0</v>
      </c>
      <c r="AV14" s="24" t="n">
        <v>0</v>
      </c>
      <c r="AW14" s="24" t="n">
        <v>0.001220982777725722</v>
      </c>
      <c r="AX14" s="24" t="n">
        <v>0</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Poverty and inequality are the main drivers of criminal behaviour</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0.07122920513289673</v>
      </c>
      <c r="D9" s="24" t="n">
        <v>0.08080768766941272</v>
      </c>
      <c r="E9" s="24" t="n">
        <v>0.06207321912621037</v>
      </c>
      <c r="G9" s="24" t="n">
        <v>0.05414795040924049</v>
      </c>
      <c r="H9" s="24" t="n">
        <v>0.05900777306026408</v>
      </c>
      <c r="I9" s="24" t="n">
        <v>0.05814757793013006</v>
      </c>
      <c r="J9" s="24" t="n">
        <v>0.07330876993721795</v>
      </c>
      <c r="K9" s="24" t="n">
        <v>0.08340172836576046</v>
      </c>
      <c r="L9" s="24" t="n">
        <v>0.09315014062696099</v>
      </c>
      <c r="N9" s="24" t="n">
        <v>0.08605312899807847</v>
      </c>
      <c r="O9" s="24" t="n">
        <v>0.06794421824626297</v>
      </c>
      <c r="P9" s="24" t="n">
        <v>0.07148934646687043</v>
      </c>
      <c r="Q9" s="24" t="n">
        <v>0.05737120929569569</v>
      </c>
      <c r="R9" s="24" t="n">
        <v>0.08453281773663232</v>
      </c>
      <c r="S9" s="24" t="n">
        <v>0.06474491391593787</v>
      </c>
      <c r="T9" s="24" t="n">
        <v>0.06838478866911668</v>
      </c>
      <c r="U9" s="24" t="n">
        <v>0.07670922445962694</v>
      </c>
      <c r="V9" s="24" t="n">
        <v>0.07296722981656799</v>
      </c>
      <c r="W9" s="24" t="n">
        <v>0.06358111336509077</v>
      </c>
      <c r="Y9" s="24" t="n">
        <v>0.07911595670691303</v>
      </c>
      <c r="Z9" s="24" t="n">
        <v>0.06940453221632836</v>
      </c>
      <c r="AA9" s="24" t="n">
        <v>0.06449938484193518</v>
      </c>
      <c r="AB9" s="24" t="n">
        <v>0.07052776577640324</v>
      </c>
      <c r="AD9" s="24" t="n">
        <v>0.09295282521300366</v>
      </c>
      <c r="AE9" s="24" t="n">
        <v>0.05923044657091442</v>
      </c>
      <c r="AF9" s="24" t="n">
        <v>0.07024616111296268</v>
      </c>
      <c r="AG9" s="24" t="n">
        <v>0.04651813158200317</v>
      </c>
      <c r="AH9" s="24" t="n">
        <v>0.132847040386567</v>
      </c>
      <c r="AI9" s="24" t="n">
        <v>0.0259219246771823</v>
      </c>
      <c r="AJ9" s="24" t="n">
        <v>0.04171112260306221</v>
      </c>
      <c r="AL9" s="24" t="n">
        <v>0.09717984557418806</v>
      </c>
      <c r="AM9" s="24" t="n">
        <v>0.05199862269238983</v>
      </c>
      <c r="AN9" s="24" t="n">
        <v>0.06916960503732753</v>
      </c>
      <c r="AO9" s="24" t="n">
        <v>0.03967946565140679</v>
      </c>
      <c r="AP9" s="24" t="n">
        <v>0.1021386782705641</v>
      </c>
      <c r="AQ9" s="24" t="n">
        <v>0.03000987321659868</v>
      </c>
      <c r="AR9" s="24" t="n">
        <v>0.03807967271733586</v>
      </c>
      <c r="AS9" s="24" t="n">
        <v>0.1311387941450868</v>
      </c>
      <c r="AU9" s="24" t="n">
        <v>0.006868858641717137</v>
      </c>
      <c r="AV9" s="24" t="n">
        <v>0.2101997752552378</v>
      </c>
      <c r="AW9" s="24" t="n">
        <v>0.006984532788294344</v>
      </c>
      <c r="AX9" s="24" t="n">
        <v>0.059177324208202</v>
      </c>
    </row>
    <row r="10" ht="19" customHeight="1">
      <c r="B10" s="26" t="inlineStr">
        <is>
          <t>Somewhat disagree</t>
        </is>
      </c>
      <c r="C10" s="24" t="n">
        <v>0.1646983385387683</v>
      </c>
      <c r="D10" s="24" t="n">
        <v>0.1716159215146129</v>
      </c>
      <c r="E10" s="24" t="n">
        <v>0.1580238824365929</v>
      </c>
      <c r="G10" s="24" t="n">
        <v>0.09966880367768825</v>
      </c>
      <c r="H10" s="24" t="n">
        <v>0.1188374957840069</v>
      </c>
      <c r="I10" s="24" t="n">
        <v>0.1298411611952948</v>
      </c>
      <c r="J10" s="24" t="n">
        <v>0.1459608065775716</v>
      </c>
      <c r="K10" s="24" t="n">
        <v>0.1907378098534458</v>
      </c>
      <c r="L10" s="24" t="n">
        <v>0.2707757424115461</v>
      </c>
      <c r="N10" s="24" t="n">
        <v>0.1874002356591336</v>
      </c>
      <c r="O10" s="24" t="n">
        <v>0.1111430770577487</v>
      </c>
      <c r="P10" s="24" t="n">
        <v>0.1767351552024047</v>
      </c>
      <c r="Q10" s="24" t="n">
        <v>0.1634075016525178</v>
      </c>
      <c r="R10" s="24" t="n">
        <v>0.1736509215722423</v>
      </c>
      <c r="S10" s="24" t="n">
        <v>0.1368369556501434</v>
      </c>
      <c r="T10" s="24" t="n">
        <v>0.173708722400274</v>
      </c>
      <c r="U10" s="24" t="n">
        <v>0.152151529372116</v>
      </c>
      <c r="V10" s="24" t="n">
        <v>0.1919886336220929</v>
      </c>
      <c r="W10" s="24" t="n">
        <v>0.152933128922509</v>
      </c>
      <c r="Y10" s="24" t="n">
        <v>0.1449584031198104</v>
      </c>
      <c r="Z10" s="24" t="n">
        <v>0.185584941874383</v>
      </c>
      <c r="AA10" s="24" t="n">
        <v>0.1593727093628061</v>
      </c>
      <c r="AB10" s="24" t="n">
        <v>0.1690237282037215</v>
      </c>
      <c r="AD10" s="24" t="n">
        <v>0.2110383933433565</v>
      </c>
      <c r="AE10" s="24" t="n">
        <v>0.129060243236225</v>
      </c>
      <c r="AF10" s="24" t="n">
        <v>0.176759576888678</v>
      </c>
      <c r="AG10" s="24" t="n">
        <v>0.08772220766039239</v>
      </c>
      <c r="AH10" s="24" t="n">
        <v>0.1848838646037082</v>
      </c>
      <c r="AI10" s="24" t="n">
        <v>0.1883085620685668</v>
      </c>
      <c r="AJ10" s="24" t="n">
        <v>0.1810100507443923</v>
      </c>
      <c r="AL10" s="24" t="n">
        <v>0.2138766688872381</v>
      </c>
      <c r="AM10" s="24" t="n">
        <v>0.108263586068428</v>
      </c>
      <c r="AN10" s="24" t="n">
        <v>0.1185219930213671</v>
      </c>
      <c r="AO10" s="24" t="n">
        <v>0.103177064804294</v>
      </c>
      <c r="AP10" s="24" t="n">
        <v>0.2260417005252107</v>
      </c>
      <c r="AQ10" s="24" t="n">
        <v>0.1567207007100957</v>
      </c>
      <c r="AR10" s="24" t="n">
        <v>0.2021398071838574</v>
      </c>
      <c r="AS10" s="24" t="n">
        <v>0.1298895168396332</v>
      </c>
      <c r="AU10" s="24" t="n">
        <v>0.06935733195735773</v>
      </c>
      <c r="AV10" s="24" t="n">
        <v>0.3888957438678177</v>
      </c>
      <c r="AW10" s="24" t="n">
        <v>0.03735538904592636</v>
      </c>
      <c r="AX10" s="24" t="n">
        <v>0.1838730235147094</v>
      </c>
    </row>
    <row r="11" ht="32" customHeight="1">
      <c r="B11" s="26" t="inlineStr">
        <is>
          <t>Neither agree nor disagree</t>
        </is>
      </c>
      <c r="C11" s="24" t="n">
        <v>0.2574131293974241</v>
      </c>
      <c r="D11" s="24" t="n">
        <v>0.245962231965892</v>
      </c>
      <c r="E11" s="24" t="n">
        <v>0.2676436998183843</v>
      </c>
      <c r="G11" s="24" t="n">
        <v>0.2615251219518633</v>
      </c>
      <c r="H11" s="24" t="n">
        <v>0.1827517621160118</v>
      </c>
      <c r="I11" s="24" t="n">
        <v>0.2859896094047411</v>
      </c>
      <c r="J11" s="24" t="n">
        <v>0.2277644306560504</v>
      </c>
      <c r="K11" s="24" t="n">
        <v>0.2741316765015235</v>
      </c>
      <c r="L11" s="24" t="n">
        <v>0.3050753544300714</v>
      </c>
      <c r="N11" s="24" t="n">
        <v>0.2578154063377314</v>
      </c>
      <c r="O11" s="24" t="n">
        <v>0.2719736700348745</v>
      </c>
      <c r="P11" s="24" t="n">
        <v>0.2058759624701416</v>
      </c>
      <c r="Q11" s="24" t="n">
        <v>0.3426828162748484</v>
      </c>
      <c r="R11" s="24" t="n">
        <v>0.2653751031967487</v>
      </c>
      <c r="S11" s="24" t="n">
        <v>0.2800953099101219</v>
      </c>
      <c r="T11" s="24" t="n">
        <v>0.2552838048778253</v>
      </c>
      <c r="U11" s="24" t="n">
        <v>0.2444393960990404</v>
      </c>
      <c r="V11" s="24" t="n">
        <v>0.2464555269584886</v>
      </c>
      <c r="W11" s="24" t="n">
        <v>0.2458156975979679</v>
      </c>
      <c r="Y11" s="24" t="n">
        <v>0.2340414627225252</v>
      </c>
      <c r="Z11" s="24" t="n">
        <v>0.2591206881507251</v>
      </c>
      <c r="AA11" s="24" t="n">
        <v>0.2680220363568734</v>
      </c>
      <c r="AB11" s="24" t="n">
        <v>0.2715462452960729</v>
      </c>
      <c r="AD11" s="24" t="n">
        <v>0.2796931065027526</v>
      </c>
      <c r="AE11" s="24" t="n">
        <v>0.2059805646340495</v>
      </c>
      <c r="AF11" s="24" t="n">
        <v>0.2502814606318224</v>
      </c>
      <c r="AG11" s="24" t="n">
        <v>0.2279680282408961</v>
      </c>
      <c r="AH11" s="24" t="n">
        <v>0.2891842933312785</v>
      </c>
      <c r="AI11" s="24" t="n">
        <v>0.4580340049612389</v>
      </c>
      <c r="AJ11" s="24" t="n">
        <v>0.2866320006847134</v>
      </c>
      <c r="AL11" s="24" t="n">
        <v>0.2352690035822027</v>
      </c>
      <c r="AM11" s="24" t="n">
        <v>0.2303892253289487</v>
      </c>
      <c r="AN11" s="24" t="n">
        <v>0.2316129073993025</v>
      </c>
      <c r="AO11" s="24" t="n">
        <v>0.1767737739749669</v>
      </c>
      <c r="AP11" s="24" t="n">
        <v>0.2826670473910883</v>
      </c>
      <c r="AQ11" s="24" t="n">
        <v>0.3420821851609222</v>
      </c>
      <c r="AR11" s="24" t="n">
        <v>0.3013192717284339</v>
      </c>
      <c r="AS11" s="24" t="n">
        <v>0.336532903420124</v>
      </c>
      <c r="AU11" s="24" t="n">
        <v>0.1945169981481969</v>
      </c>
      <c r="AV11" s="24" t="n">
        <v>0.2754862469696154</v>
      </c>
      <c r="AW11" s="24" t="n">
        <v>0.1750074661910604</v>
      </c>
      <c r="AX11" s="24" t="n">
        <v>0.4784945025526411</v>
      </c>
    </row>
    <row r="12" ht="19" customHeight="1">
      <c r="B12" s="26" t="inlineStr">
        <is>
          <t>Somewhat agree</t>
        </is>
      </c>
      <c r="C12" s="24" t="n">
        <v>0.3764222107488656</v>
      </c>
      <c r="D12" s="24" t="n">
        <v>0.3564846188289073</v>
      </c>
      <c r="E12" s="24" t="n">
        <v>0.3961990973535257</v>
      </c>
      <c r="G12" s="24" t="n">
        <v>0.4184229579378974</v>
      </c>
      <c r="H12" s="24" t="n">
        <v>0.4210653170604079</v>
      </c>
      <c r="I12" s="24" t="n">
        <v>0.3440770098443903</v>
      </c>
      <c r="J12" s="24" t="n">
        <v>0.4386934480905748</v>
      </c>
      <c r="K12" s="24" t="n">
        <v>0.3768575681834228</v>
      </c>
      <c r="L12" s="24" t="n">
        <v>0.28781101579666</v>
      </c>
      <c r="N12" s="24" t="n">
        <v>0.3824376190168354</v>
      </c>
      <c r="O12" s="24" t="n">
        <v>0.4283839166422921</v>
      </c>
      <c r="P12" s="24" t="n">
        <v>0.3715024607747395</v>
      </c>
      <c r="Q12" s="24" t="n">
        <v>0.330769696548298</v>
      </c>
      <c r="R12" s="24" t="n">
        <v>0.3464956115217524</v>
      </c>
      <c r="S12" s="24" t="n">
        <v>0.373928116110865</v>
      </c>
      <c r="T12" s="24" t="n">
        <v>0.3690868163719676</v>
      </c>
      <c r="U12" s="24" t="n">
        <v>0.3796190118941105</v>
      </c>
      <c r="V12" s="24" t="n">
        <v>0.3819168890656781</v>
      </c>
      <c r="W12" s="24" t="n">
        <v>0.4218395833051333</v>
      </c>
      <c r="Y12" s="24" t="n">
        <v>0.3955692638802212</v>
      </c>
      <c r="Z12" s="24" t="n">
        <v>0.3522130129104094</v>
      </c>
      <c r="AA12" s="24" t="n">
        <v>0.4025818991798075</v>
      </c>
      <c r="AB12" s="24" t="n">
        <v>0.3578520149040902</v>
      </c>
      <c r="AD12" s="24" t="n">
        <v>0.3085899404062045</v>
      </c>
      <c r="AE12" s="24" t="n">
        <v>0.4366547794246115</v>
      </c>
      <c r="AF12" s="24" t="n">
        <v>0.4113364740919542</v>
      </c>
      <c r="AG12" s="24" t="n">
        <v>0.4112388994750096</v>
      </c>
      <c r="AH12" s="24" t="n">
        <v>0.3100519018136015</v>
      </c>
      <c r="AI12" s="24" t="n">
        <v>0.1777130608553603</v>
      </c>
      <c r="AJ12" s="24" t="n">
        <v>0.3830126110412886</v>
      </c>
      <c r="AL12" s="24" t="n">
        <v>0.3636844398138595</v>
      </c>
      <c r="AM12" s="24" t="n">
        <v>0.4402952832451867</v>
      </c>
      <c r="AN12" s="24" t="n">
        <v>0.4334862149440092</v>
      </c>
      <c r="AO12" s="24" t="n">
        <v>0.4370789336231273</v>
      </c>
      <c r="AP12" s="24" t="n">
        <v>0.3067577658648533</v>
      </c>
      <c r="AQ12" s="24" t="n">
        <v>0.3611261951395056</v>
      </c>
      <c r="AR12" s="24" t="n">
        <v>0.3323127711282681</v>
      </c>
      <c r="AS12" s="24" t="n">
        <v>0.3335958278106036</v>
      </c>
      <c r="AU12" s="24" t="n">
        <v>0.5263362017104201</v>
      </c>
      <c r="AV12" s="24" t="n">
        <v>0.1162831156501667</v>
      </c>
      <c r="AW12" s="24" t="n">
        <v>0.5501523929377822</v>
      </c>
      <c r="AX12" s="24" t="n">
        <v>0.2507112453455765</v>
      </c>
    </row>
    <row r="13" ht="19" customHeight="1">
      <c r="B13" s="26" t="inlineStr">
        <is>
          <t>Strongly agree</t>
        </is>
      </c>
      <c r="C13" s="24" t="n">
        <v>0.1287278603633576</v>
      </c>
      <c r="D13" s="24" t="n">
        <v>0.1440813410304301</v>
      </c>
      <c r="E13" s="24" t="n">
        <v>0.1140953001778567</v>
      </c>
      <c r="G13" s="24" t="n">
        <v>0.1662351660233106</v>
      </c>
      <c r="H13" s="24" t="n">
        <v>0.2183376519793093</v>
      </c>
      <c r="I13" s="24" t="n">
        <v>0.1819446416254438</v>
      </c>
      <c r="J13" s="24" t="n">
        <v>0.1142725447385853</v>
      </c>
      <c r="K13" s="24" t="n">
        <v>0.06817962646417752</v>
      </c>
      <c r="L13" s="24" t="n">
        <v>0.04049003111935615</v>
      </c>
      <c r="N13" s="24" t="n">
        <v>0.08629360998822097</v>
      </c>
      <c r="O13" s="24" t="n">
        <v>0.1205551180188218</v>
      </c>
      <c r="P13" s="24" t="n">
        <v>0.1743970750858438</v>
      </c>
      <c r="Q13" s="24" t="n">
        <v>0.1000790373719108</v>
      </c>
      <c r="R13" s="24" t="n">
        <v>0.1299455459726245</v>
      </c>
      <c r="S13" s="24" t="n">
        <v>0.1402367744444235</v>
      </c>
      <c r="T13" s="24" t="n">
        <v>0.1335358676808164</v>
      </c>
      <c r="U13" s="24" t="n">
        <v>0.1470808381751062</v>
      </c>
      <c r="V13" s="24" t="n">
        <v>0.1066717205371725</v>
      </c>
      <c r="W13" s="24" t="n">
        <v>0.1096055077850704</v>
      </c>
      <c r="Y13" s="24" t="n">
        <v>0.14631491357053</v>
      </c>
      <c r="Z13" s="24" t="n">
        <v>0.1295025309077047</v>
      </c>
      <c r="AA13" s="24" t="n">
        <v>0.1055239702585778</v>
      </c>
      <c r="AB13" s="24" t="n">
        <v>0.1293491581667855</v>
      </c>
      <c r="AD13" s="24" t="n">
        <v>0.1077257345346829</v>
      </c>
      <c r="AE13" s="24" t="n">
        <v>0.167301664071418</v>
      </c>
      <c r="AF13" s="24" t="n">
        <v>0.09137632727458271</v>
      </c>
      <c r="AG13" s="24" t="n">
        <v>0.2265527330416986</v>
      </c>
      <c r="AH13" s="24" t="n">
        <v>0.08303289986484463</v>
      </c>
      <c r="AI13" s="24" t="n">
        <v>0.1299906934864263</v>
      </c>
      <c r="AJ13" s="24" t="n">
        <v>0.1051450570948322</v>
      </c>
      <c r="AL13" s="24" t="n">
        <v>0.08999004214251154</v>
      </c>
      <c r="AM13" s="24" t="n">
        <v>0.1663391198149699</v>
      </c>
      <c r="AN13" s="24" t="n">
        <v>0.1472092795979938</v>
      </c>
      <c r="AO13" s="24" t="n">
        <v>0.2432907619462051</v>
      </c>
      <c r="AP13" s="24" t="n">
        <v>0.08016954889686036</v>
      </c>
      <c r="AQ13" s="24" t="n">
        <v>0.1100610457728778</v>
      </c>
      <c r="AR13" s="24" t="n">
        <v>0.1212925045651299</v>
      </c>
      <c r="AS13" s="24" t="n">
        <v>0.06884295778455238</v>
      </c>
      <c r="AU13" s="24" t="n">
        <v>0.2029206095423082</v>
      </c>
      <c r="AV13" s="24" t="n">
        <v>0.007240999060861437</v>
      </c>
      <c r="AW13" s="24" t="n">
        <v>0.2276543722835778</v>
      </c>
      <c r="AX13" s="24" t="n">
        <v>0.02774390437887109</v>
      </c>
    </row>
    <row r="14" ht="19" customHeight="1">
      <c r="B14" s="26" t="inlineStr">
        <is>
          <t>Don't know</t>
        </is>
      </c>
      <c r="C14" s="24" t="n">
        <v>0.001509255818687632</v>
      </c>
      <c r="D14" s="24" t="n">
        <v>0.001048198990744979</v>
      </c>
      <c r="E14" s="24" t="n">
        <v>0.001964801087430136</v>
      </c>
      <c r="G14" s="24" t="n">
        <v>0</v>
      </c>
      <c r="H14" s="24" t="n">
        <v>0</v>
      </c>
      <c r="I14" s="24" t="n">
        <v>0</v>
      </c>
      <c r="J14" s="24" t="n">
        <v>0</v>
      </c>
      <c r="K14" s="24" t="n">
        <v>0.006691590631669781</v>
      </c>
      <c r="L14" s="24" t="n">
        <v>0.002697715615405193</v>
      </c>
      <c r="N14" s="24" t="n">
        <v>0</v>
      </c>
      <c r="O14" s="24" t="n">
        <v>0</v>
      </c>
      <c r="P14" s="24" t="n">
        <v>0</v>
      </c>
      <c r="Q14" s="24" t="n">
        <v>0.005689738856729344</v>
      </c>
      <c r="R14" s="24" t="n">
        <v>0</v>
      </c>
      <c r="S14" s="24" t="n">
        <v>0.004157929968508285</v>
      </c>
      <c r="T14" s="24" t="n">
        <v>0</v>
      </c>
      <c r="U14" s="24" t="n">
        <v>0</v>
      </c>
      <c r="V14" s="24" t="n">
        <v>0</v>
      </c>
      <c r="W14" s="24" t="n">
        <v>0.006224969024228806</v>
      </c>
      <c r="Y14" s="24" t="n">
        <v>0</v>
      </c>
      <c r="Z14" s="24" t="n">
        <v>0.004174293940449385</v>
      </c>
      <c r="AA14" s="24" t="n">
        <v>0</v>
      </c>
      <c r="AB14" s="24" t="n">
        <v>0.00170108765292669</v>
      </c>
      <c r="AD14" s="24" t="n">
        <v>0</v>
      </c>
      <c r="AE14" s="24" t="n">
        <v>0.001772302062781531</v>
      </c>
      <c r="AF14" s="24" t="n">
        <v>0</v>
      </c>
      <c r="AG14" s="24" t="n">
        <v>0</v>
      </c>
      <c r="AH14" s="24" t="n">
        <v>0</v>
      </c>
      <c r="AI14" s="24" t="n">
        <v>0.02003175395122548</v>
      </c>
      <c r="AJ14" s="24" t="n">
        <v>0.002489157831711355</v>
      </c>
      <c r="AL14" s="24" t="n">
        <v>0</v>
      </c>
      <c r="AM14" s="24" t="n">
        <v>0.00271416285007677</v>
      </c>
      <c r="AN14" s="24" t="n">
        <v>0</v>
      </c>
      <c r="AO14" s="24" t="n">
        <v>0</v>
      </c>
      <c r="AP14" s="24" t="n">
        <v>0.002225259051423414</v>
      </c>
      <c r="AQ14" s="24" t="n">
        <v>0</v>
      </c>
      <c r="AR14" s="24" t="n">
        <v>0.004855972676975057</v>
      </c>
      <c r="AS14" s="24" t="n">
        <v>0</v>
      </c>
      <c r="AU14" s="24" t="n">
        <v>0</v>
      </c>
      <c r="AV14" s="24" t="n">
        <v>0.001894119196300957</v>
      </c>
      <c r="AW14" s="24" t="n">
        <v>0.002845846753359014</v>
      </c>
      <c r="AX14" s="24" t="n">
        <v>0</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Ultimately, people are responsible for their own actions, whatever their background or circumstances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0.03396985878314175</v>
      </c>
      <c r="D9" s="24" t="n">
        <v>0.03695617791108846</v>
      </c>
      <c r="E9" s="24" t="n">
        <v>0.03074412165755458</v>
      </c>
      <c r="G9" s="24" t="n">
        <v>0.05196991608079803</v>
      </c>
      <c r="H9" s="24" t="n">
        <v>0.04487235394826299</v>
      </c>
      <c r="I9" s="24" t="n">
        <v>0.04912468448589986</v>
      </c>
      <c r="J9" s="24" t="n">
        <v>0.02730735391113219</v>
      </c>
      <c r="K9" s="24" t="n">
        <v>0.03301802143121708</v>
      </c>
      <c r="L9" s="24" t="n">
        <v>0.007022171661308072</v>
      </c>
      <c r="N9" s="24" t="n">
        <v>0.03892795622605353</v>
      </c>
      <c r="O9" s="24" t="n">
        <v>0.0279046298446651</v>
      </c>
      <c r="P9" s="24" t="n">
        <v>0.04108651500198269</v>
      </c>
      <c r="Q9" s="24" t="n">
        <v>0.0345273334706763</v>
      </c>
      <c r="R9" s="24" t="n">
        <v>0.03315261295511143</v>
      </c>
      <c r="S9" s="24" t="n">
        <v>0.05100171843497867</v>
      </c>
      <c r="T9" s="24" t="n">
        <v>0.03140174218946364</v>
      </c>
      <c r="U9" s="24" t="n">
        <v>0.03805609389031233</v>
      </c>
      <c r="V9" s="24" t="n">
        <v>0.01653751514233109</v>
      </c>
      <c r="W9" s="24" t="n">
        <v>0.02920634670774249</v>
      </c>
      <c r="Y9" s="24" t="n">
        <v>0.02392351885147105</v>
      </c>
      <c r="Z9" s="24" t="n">
        <v>0.02128322044643017</v>
      </c>
      <c r="AA9" s="24" t="n">
        <v>0.04688418024235778</v>
      </c>
      <c r="AB9" s="24" t="n">
        <v>0.04662403361874262</v>
      </c>
      <c r="AD9" s="24" t="n">
        <v>0.031276694556956</v>
      </c>
      <c r="AE9" s="24" t="n">
        <v>0.01804497730160097</v>
      </c>
      <c r="AF9" s="24" t="n">
        <v>0.03058416733377911</v>
      </c>
      <c r="AG9" s="24" t="n">
        <v>0.03628386173535475</v>
      </c>
      <c r="AH9" s="24" t="n">
        <v>0.04477491787821162</v>
      </c>
      <c r="AI9" s="24" t="n">
        <v>0.0259219246771823</v>
      </c>
      <c r="AJ9" s="24" t="n">
        <v>0.05491346764352956</v>
      </c>
      <c r="AL9" s="24" t="n">
        <v>0.03203318497749279</v>
      </c>
      <c r="AM9" s="24" t="n">
        <v>0.02154537086675361</v>
      </c>
      <c r="AN9" s="24" t="n">
        <v>0.04523528375897199</v>
      </c>
      <c r="AO9" s="24" t="n">
        <v>0.03676424869230666</v>
      </c>
      <c r="AP9" s="24" t="n">
        <v>0.04383160406634708</v>
      </c>
      <c r="AQ9" s="24" t="n">
        <v>0.03199485562310626</v>
      </c>
      <c r="AR9" s="24" t="n">
        <v>0.02668782598934218</v>
      </c>
      <c r="AS9" s="24" t="n">
        <v>0.03489986542572281</v>
      </c>
      <c r="AU9" s="24" t="n">
        <v>0.01449983381193733</v>
      </c>
      <c r="AV9" s="24" t="n">
        <v>0.008069986435255647</v>
      </c>
      <c r="AW9" s="24" t="n">
        <v>0.009993276969252536</v>
      </c>
      <c r="AX9" s="24" t="n">
        <v>0.1505897092826382</v>
      </c>
    </row>
    <row r="10" ht="19" customHeight="1">
      <c r="B10" s="26" t="inlineStr">
        <is>
          <t>Somewhat disagree</t>
        </is>
      </c>
      <c r="C10" s="24" t="n">
        <v>0.06403440369668627</v>
      </c>
      <c r="D10" s="24" t="n">
        <v>0.06070536748710485</v>
      </c>
      <c r="E10" s="24" t="n">
        <v>0.06748317969337879</v>
      </c>
      <c r="G10" s="24" t="n">
        <v>0.1166691795830294</v>
      </c>
      <c r="H10" s="24" t="n">
        <v>0.0873710602813364</v>
      </c>
      <c r="I10" s="24" t="n">
        <v>0.06821298797461199</v>
      </c>
      <c r="J10" s="24" t="n">
        <v>0.05449890529011957</v>
      </c>
      <c r="K10" s="24" t="n">
        <v>0.04709951325515521</v>
      </c>
      <c r="L10" s="24" t="n">
        <v>0.02609880013476562</v>
      </c>
      <c r="N10" s="24" t="n">
        <v>0.04797235655209426</v>
      </c>
      <c r="O10" s="24" t="n">
        <v>0.08177535836143485</v>
      </c>
      <c r="P10" s="24" t="n">
        <v>0.05256744323142856</v>
      </c>
      <c r="Q10" s="24" t="n">
        <v>0.06659742400830904</v>
      </c>
      <c r="R10" s="24" t="n">
        <v>0.06225599630207732</v>
      </c>
      <c r="S10" s="24" t="n">
        <v>0.08319769687237077</v>
      </c>
      <c r="T10" s="24" t="n">
        <v>0.05070490217539863</v>
      </c>
      <c r="U10" s="24" t="n">
        <v>0.08635146213130165</v>
      </c>
      <c r="V10" s="24" t="n">
        <v>0.06713949061361481</v>
      </c>
      <c r="W10" s="24" t="n">
        <v>0.02943871531964284</v>
      </c>
      <c r="Y10" s="24" t="n">
        <v>0.06489900899678333</v>
      </c>
      <c r="Z10" s="24" t="n">
        <v>0.07028762786040696</v>
      </c>
      <c r="AA10" s="24" t="n">
        <v>0.05892695771446303</v>
      </c>
      <c r="AB10" s="24" t="n">
        <v>0.06110433575499579</v>
      </c>
      <c r="AD10" s="24" t="n">
        <v>0.04865238881744178</v>
      </c>
      <c r="AE10" s="24" t="n">
        <v>0.08066527076490877</v>
      </c>
      <c r="AF10" s="24" t="n">
        <v>0.05514490584515893</v>
      </c>
      <c r="AG10" s="24" t="n">
        <v>0.0917387258129828</v>
      </c>
      <c r="AH10" s="24" t="n">
        <v>0.0446418250542629</v>
      </c>
      <c r="AI10" s="24" t="n">
        <v>0.04305662944734819</v>
      </c>
      <c r="AJ10" s="24" t="n">
        <v>0.0624009682779355</v>
      </c>
      <c r="AL10" s="24" t="n">
        <v>0.0407635881705487</v>
      </c>
      <c r="AM10" s="24" t="n">
        <v>0.07395243216636815</v>
      </c>
      <c r="AN10" s="24" t="n">
        <v>0.0449473625919542</v>
      </c>
      <c r="AO10" s="24" t="n">
        <v>0.1725419288387733</v>
      </c>
      <c r="AP10" s="24" t="n">
        <v>0.03259114733141206</v>
      </c>
      <c r="AQ10" s="24" t="n">
        <v>0.04901264699157621</v>
      </c>
      <c r="AR10" s="24" t="n">
        <v>0.04588034340275127</v>
      </c>
      <c r="AS10" s="24" t="n">
        <v>0.09863717676734222</v>
      </c>
      <c r="AU10" s="24" t="n">
        <v>0.08745793065644997</v>
      </c>
      <c r="AV10" s="24" t="n">
        <v>0.0113545867165124</v>
      </c>
      <c r="AW10" s="24" t="n">
        <v>0.02406490224017768</v>
      </c>
      <c r="AX10" s="24" t="n">
        <v>0.2036357972518204</v>
      </c>
    </row>
    <row r="11" ht="32" customHeight="1">
      <c r="B11" s="26" t="inlineStr">
        <is>
          <t>Neither agree nor disagree</t>
        </is>
      </c>
      <c r="C11" s="24" t="n">
        <v>0.1328949056238367</v>
      </c>
      <c r="D11" s="24" t="n">
        <v>0.1319741866174094</v>
      </c>
      <c r="E11" s="24" t="n">
        <v>0.1341945665909754</v>
      </c>
      <c r="G11" s="24" t="n">
        <v>0.2145396771011588</v>
      </c>
      <c r="H11" s="24" t="n">
        <v>0.1372276579345166</v>
      </c>
      <c r="I11" s="24" t="n">
        <v>0.1919160577322259</v>
      </c>
      <c r="J11" s="24" t="n">
        <v>0.1031691721555287</v>
      </c>
      <c r="K11" s="24" t="n">
        <v>0.09683048121819116</v>
      </c>
      <c r="L11" s="24" t="n">
        <v>0.07611086457601413</v>
      </c>
      <c r="N11" s="24" t="n">
        <v>0.1162379596623945</v>
      </c>
      <c r="O11" s="24" t="n">
        <v>0.1190165424374439</v>
      </c>
      <c r="P11" s="24" t="n">
        <v>0.1525242831963449</v>
      </c>
      <c r="Q11" s="24" t="n">
        <v>0.09666940111575435</v>
      </c>
      <c r="R11" s="24" t="n">
        <v>0.1549532384150129</v>
      </c>
      <c r="S11" s="24" t="n">
        <v>0.1543836506897157</v>
      </c>
      <c r="T11" s="24" t="n">
        <v>0.1284424874790719</v>
      </c>
      <c r="U11" s="24" t="n">
        <v>0.1588583483726326</v>
      </c>
      <c r="V11" s="24" t="n">
        <v>0.1021711934624311</v>
      </c>
      <c r="W11" s="24" t="n">
        <v>0.1256651626499155</v>
      </c>
      <c r="Y11" s="24" t="n">
        <v>0.1132875214097237</v>
      </c>
      <c r="Z11" s="24" t="n">
        <v>0.1182312640562484</v>
      </c>
      <c r="AA11" s="24" t="n">
        <v>0.1263137707587103</v>
      </c>
      <c r="AB11" s="24" t="n">
        <v>0.1750831392035467</v>
      </c>
      <c r="AD11" s="24" t="n">
        <v>0.07852760143450187</v>
      </c>
      <c r="AE11" s="24" t="n">
        <v>0.1186743912448874</v>
      </c>
      <c r="AF11" s="24" t="n">
        <v>0.1529135775391869</v>
      </c>
      <c r="AG11" s="24" t="n">
        <v>0.2382321953738844</v>
      </c>
      <c r="AH11" s="24" t="n">
        <v>0.0990958771114772</v>
      </c>
      <c r="AI11" s="24" t="n">
        <v>0.3650906199520796</v>
      </c>
      <c r="AJ11" s="24" t="n">
        <v>0.1629404407502398</v>
      </c>
      <c r="AL11" s="24" t="n">
        <v>0.07598592354799924</v>
      </c>
      <c r="AM11" s="24" t="n">
        <v>0.13357087620315</v>
      </c>
      <c r="AN11" s="24" t="n">
        <v>0.1614640968816161</v>
      </c>
      <c r="AO11" s="24" t="n">
        <v>0.1780192382416149</v>
      </c>
      <c r="AP11" s="24" t="n">
        <v>0.1080386910761601</v>
      </c>
      <c r="AQ11" s="24" t="n">
        <v>0.2484507668774455</v>
      </c>
      <c r="AR11" s="24" t="n">
        <v>0.1213673129867568</v>
      </c>
      <c r="AS11" s="24" t="n">
        <v>0.09999282924491126</v>
      </c>
      <c r="AU11" s="24" t="n">
        <v>0.1728425043599571</v>
      </c>
      <c r="AV11" s="24" t="n">
        <v>0.03859633814039037</v>
      </c>
      <c r="AW11" s="24" t="n">
        <v>0.05300113353953165</v>
      </c>
      <c r="AX11" s="24" t="n">
        <v>0.4026427582560783</v>
      </c>
    </row>
    <row r="12" ht="19" customHeight="1">
      <c r="B12" s="26" t="inlineStr">
        <is>
          <t>Somewhat agree</t>
        </is>
      </c>
      <c r="C12" s="24" t="n">
        <v>0.3728857479920357</v>
      </c>
      <c r="D12" s="24" t="n">
        <v>0.3678875432970581</v>
      </c>
      <c r="E12" s="24" t="n">
        <v>0.3771688823606644</v>
      </c>
      <c r="G12" s="24" t="n">
        <v>0.3513281331911324</v>
      </c>
      <c r="H12" s="24" t="n">
        <v>0.3488880910893161</v>
      </c>
      <c r="I12" s="24" t="n">
        <v>0.3726993751143198</v>
      </c>
      <c r="J12" s="24" t="n">
        <v>0.3801430511899922</v>
      </c>
      <c r="K12" s="24" t="n">
        <v>0.3653967101020557</v>
      </c>
      <c r="L12" s="24" t="n">
        <v>0.40588721487181</v>
      </c>
      <c r="N12" s="24" t="n">
        <v>0.4029471655037814</v>
      </c>
      <c r="O12" s="24" t="n">
        <v>0.4334641328931533</v>
      </c>
      <c r="P12" s="24" t="n">
        <v>0.3768168516054151</v>
      </c>
      <c r="Q12" s="24" t="n">
        <v>0.400033325360215</v>
      </c>
      <c r="R12" s="24" t="n">
        <v>0.3011595685641534</v>
      </c>
      <c r="S12" s="24" t="n">
        <v>0.3881994182185571</v>
      </c>
      <c r="T12" s="24" t="n">
        <v>0.3487387392892704</v>
      </c>
      <c r="U12" s="24" t="n">
        <v>0.3275431208245265</v>
      </c>
      <c r="V12" s="24" t="n">
        <v>0.4031715579717337</v>
      </c>
      <c r="W12" s="24" t="n">
        <v>0.3938049948878208</v>
      </c>
      <c r="Y12" s="24" t="n">
        <v>0.3842770369195339</v>
      </c>
      <c r="Z12" s="24" t="n">
        <v>0.4005722002618521</v>
      </c>
      <c r="AA12" s="24" t="n">
        <v>0.3712748987901697</v>
      </c>
      <c r="AB12" s="24" t="n">
        <v>0.3332621657919104</v>
      </c>
      <c r="AD12" s="24" t="n">
        <v>0.3442434557372917</v>
      </c>
      <c r="AE12" s="24" t="n">
        <v>0.4111994678459863</v>
      </c>
      <c r="AF12" s="24" t="n">
        <v>0.3792728806719505</v>
      </c>
      <c r="AG12" s="24" t="n">
        <v>0.4094553159015897</v>
      </c>
      <c r="AH12" s="24" t="n">
        <v>0.2998129753034052</v>
      </c>
      <c r="AI12" s="24" t="n">
        <v>0.3746427637718634</v>
      </c>
      <c r="AJ12" s="24" t="n">
        <v>0.3746272551569848</v>
      </c>
      <c r="AL12" s="24" t="n">
        <v>0.3803366021944428</v>
      </c>
      <c r="AM12" s="24" t="n">
        <v>0.4104281657487935</v>
      </c>
      <c r="AN12" s="24" t="n">
        <v>0.3656315979998335</v>
      </c>
      <c r="AO12" s="24" t="n">
        <v>0.4079157610873816</v>
      </c>
      <c r="AP12" s="24" t="n">
        <v>0.3121180282302946</v>
      </c>
      <c r="AQ12" s="24" t="n">
        <v>0.3403348919550349</v>
      </c>
      <c r="AR12" s="24" t="n">
        <v>0.4364959896736356</v>
      </c>
      <c r="AS12" s="24" t="n">
        <v>0.352704405763721</v>
      </c>
      <c r="AU12" s="24" t="n">
        <v>0.5217136439337495</v>
      </c>
      <c r="AV12" s="24" t="n">
        <v>0.3075477995796216</v>
      </c>
      <c r="AW12" s="24" t="n">
        <v>0.4094984519332095</v>
      </c>
      <c r="AX12" s="24" t="n">
        <v>0.2160398744516829</v>
      </c>
    </row>
    <row r="13" ht="19" customHeight="1">
      <c r="B13" s="26" t="inlineStr">
        <is>
          <t>Strongly agree</t>
        </is>
      </c>
      <c r="C13" s="24" t="n">
        <v>0.3957895992487401</v>
      </c>
      <c r="D13" s="24" t="n">
        <v>0.4024767246873392</v>
      </c>
      <c r="E13" s="24" t="n">
        <v>0.3895662709647957</v>
      </c>
      <c r="G13" s="24" t="n">
        <v>0.2654930940438814</v>
      </c>
      <c r="H13" s="24" t="n">
        <v>0.381640836746568</v>
      </c>
      <c r="I13" s="24" t="n">
        <v>0.3180468946929424</v>
      </c>
      <c r="J13" s="24" t="n">
        <v>0.4348815174532274</v>
      </c>
      <c r="K13" s="24" t="n">
        <v>0.4546360955459954</v>
      </c>
      <c r="L13" s="24" t="n">
        <v>0.484880948756102</v>
      </c>
      <c r="N13" s="24" t="n">
        <v>0.3939145620556761</v>
      </c>
      <c r="O13" s="24" t="n">
        <v>0.3378393364633029</v>
      </c>
      <c r="P13" s="24" t="n">
        <v>0.3770049069648286</v>
      </c>
      <c r="Q13" s="24" t="n">
        <v>0.4021725160450451</v>
      </c>
      <c r="R13" s="24" t="n">
        <v>0.448478583763645</v>
      </c>
      <c r="S13" s="24" t="n">
        <v>0.3190595858158695</v>
      </c>
      <c r="T13" s="24" t="n">
        <v>0.4407121288667954</v>
      </c>
      <c r="U13" s="24" t="n">
        <v>0.3891909747812269</v>
      </c>
      <c r="V13" s="24" t="n">
        <v>0.4109802428098894</v>
      </c>
      <c r="W13" s="24" t="n">
        <v>0.4218847804348784</v>
      </c>
      <c r="Y13" s="24" t="n">
        <v>0.413612913822488</v>
      </c>
      <c r="Z13" s="24" t="n">
        <v>0.3896256873750623</v>
      </c>
      <c r="AA13" s="24" t="n">
        <v>0.3966001924942991</v>
      </c>
      <c r="AB13" s="24" t="n">
        <v>0.3822252379778778</v>
      </c>
      <c r="AD13" s="24" t="n">
        <v>0.4972998594538088</v>
      </c>
      <c r="AE13" s="24" t="n">
        <v>0.3714158928426167</v>
      </c>
      <c r="AF13" s="24" t="n">
        <v>0.3820844686099246</v>
      </c>
      <c r="AG13" s="24" t="n">
        <v>0.224289901176188</v>
      </c>
      <c r="AH13" s="24" t="n">
        <v>0.5116744046526429</v>
      </c>
      <c r="AI13" s="24" t="n">
        <v>0.1712563082003011</v>
      </c>
      <c r="AJ13" s="24" t="n">
        <v>0.3451178681713105</v>
      </c>
      <c r="AL13" s="24" t="n">
        <v>0.4708807011095164</v>
      </c>
      <c r="AM13" s="24" t="n">
        <v>0.3605031550149347</v>
      </c>
      <c r="AN13" s="24" t="n">
        <v>0.3827216587676244</v>
      </c>
      <c r="AO13" s="24" t="n">
        <v>0.2047588231399237</v>
      </c>
      <c r="AP13" s="24" t="n">
        <v>0.5034205292957863</v>
      </c>
      <c r="AQ13" s="24" t="n">
        <v>0.3302068385528369</v>
      </c>
      <c r="AR13" s="24" t="n">
        <v>0.3647125552705391</v>
      </c>
      <c r="AS13" s="24" t="n">
        <v>0.4137657227983026</v>
      </c>
      <c r="AU13" s="24" t="n">
        <v>0.2034860872379062</v>
      </c>
      <c r="AV13" s="24" t="n">
        <v>0.6344312891282199</v>
      </c>
      <c r="AW13" s="24" t="n">
        <v>0.5022212525401029</v>
      </c>
      <c r="AX13" s="24" t="n">
        <v>0.02709186075778027</v>
      </c>
    </row>
    <row r="14" ht="19" customHeight="1">
      <c r="B14" s="26" t="inlineStr">
        <is>
          <t>Don't know</t>
        </is>
      </c>
      <c r="C14" s="24" t="n">
        <v>0.0004254846555594522</v>
      </c>
      <c r="D14" s="24" t="n">
        <v>0</v>
      </c>
      <c r="E14" s="24" t="n">
        <v>0.0008429787326311193</v>
      </c>
      <c r="G14" s="24" t="n">
        <v>0</v>
      </c>
      <c r="H14" s="24" t="n">
        <v>0</v>
      </c>
      <c r="I14" s="24" t="n">
        <v>0</v>
      </c>
      <c r="J14" s="24" t="n">
        <v>0</v>
      </c>
      <c r="K14" s="24" t="n">
        <v>0.00301917844738536</v>
      </c>
      <c r="L14" s="24" t="n">
        <v>0</v>
      </c>
      <c r="N14" s="24" t="n">
        <v>0</v>
      </c>
      <c r="O14" s="24" t="n">
        <v>0</v>
      </c>
      <c r="P14" s="24" t="n">
        <v>0</v>
      </c>
      <c r="Q14" s="24" t="n">
        <v>0</v>
      </c>
      <c r="R14" s="24" t="n">
        <v>0</v>
      </c>
      <c r="S14" s="24" t="n">
        <v>0.004157929968508285</v>
      </c>
      <c r="T14" s="24" t="n">
        <v>0</v>
      </c>
      <c r="U14" s="24" t="n">
        <v>0</v>
      </c>
      <c r="V14" s="24" t="n">
        <v>0</v>
      </c>
      <c r="W14" s="24" t="n">
        <v>0</v>
      </c>
      <c r="Y14" s="24" t="n">
        <v>0</v>
      </c>
      <c r="Z14" s="24" t="n">
        <v>0</v>
      </c>
      <c r="AA14" s="24" t="n">
        <v>0</v>
      </c>
      <c r="AB14" s="24" t="n">
        <v>0.00170108765292669</v>
      </c>
      <c r="AD14" s="24" t="n">
        <v>0</v>
      </c>
      <c r="AE14" s="24" t="n">
        <v>0</v>
      </c>
      <c r="AF14" s="24" t="n">
        <v>0</v>
      </c>
      <c r="AG14" s="24" t="n">
        <v>0</v>
      </c>
      <c r="AH14" s="24" t="n">
        <v>0</v>
      </c>
      <c r="AI14" s="24" t="n">
        <v>0.02003175395122548</v>
      </c>
      <c r="AJ14" s="24" t="n">
        <v>0</v>
      </c>
      <c r="AL14" s="24" t="n">
        <v>0</v>
      </c>
      <c r="AM14" s="24" t="n">
        <v>0</v>
      </c>
      <c r="AN14" s="24" t="n">
        <v>0</v>
      </c>
      <c r="AO14" s="24" t="n">
        <v>0</v>
      </c>
      <c r="AP14" s="24" t="n">
        <v>0</v>
      </c>
      <c r="AQ14" s="24" t="n">
        <v>0</v>
      </c>
      <c r="AR14" s="24" t="n">
        <v>0.004855972676975057</v>
      </c>
      <c r="AS14" s="24" t="n">
        <v>0</v>
      </c>
      <c r="AU14" s="24" t="n">
        <v>0</v>
      </c>
      <c r="AV14" s="24" t="n">
        <v>0</v>
      </c>
      <c r="AW14" s="24" t="n">
        <v>0.001220982777725722</v>
      </c>
      <c r="AX14" s="24" t="n">
        <v>0</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xml><?xml version="1.0" encoding="utf-8"?>
<worksheet xmlns="http://schemas.openxmlformats.org/spreadsheetml/2006/main">
  <sheetPr>
    <outlinePr summaryBelow="1" summaryRight="1"/>
    <pageSetUpPr/>
  </sheetPr>
  <dimension ref="B2:I18"/>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 width="20" customWidth="1" min="7" max="7"/>
    <col width="20" customWidth="1" min="8" max="8"/>
    <col width="20" customWidth="1" min="9" max="9"/>
  </cols>
  <sheetData>
    <row r="2" ht="40" customHeight="1">
      <c r="D2" s="25" t="inlineStr">
        <is>
          <t>Grid Summary: To what extent do you agree with the following statements? If you are unsure, please select 'Neither agree nor disagree'.</t>
        </is>
      </c>
    </row>
    <row r="6" ht="116" customHeight="1">
      <c r="C6" s="27" t="inlineStr">
        <is>
          <t>The primary goal of the justice system should be to rehabilitate those who commit crimes, to reduce reoffending and overall crime</t>
        </is>
      </c>
      <c r="D6" s="27" t="inlineStr">
        <is>
          <t>The primary goal of the justice system should be to punish those who commit crimes</t>
        </is>
      </c>
      <c r="E6" s="27" t="inlineStr">
        <is>
          <t>The primary goal of the justice system should be to protect the public from dangerous people</t>
        </is>
      </c>
      <c r="F6" s="27" t="inlineStr">
        <is>
          <t>Tougher sentences are the most effective way to deter people from committing crimes</t>
        </is>
      </c>
      <c r="G6" s="27" t="inlineStr">
        <is>
          <t>Prisons should focus on preparing people to reintegrate into society</t>
        </is>
      </c>
      <c r="H6" s="27" t="inlineStr">
        <is>
          <t>People who break the law should face strict consequences regardless of their background</t>
        </is>
      </c>
      <c r="I6" s="27" t="inlineStr">
        <is>
          <t>A prison sentence should act as both a punishment and rehabilitation</t>
        </is>
      </c>
    </row>
    <row r="7">
      <c r="B7" s="26" t="inlineStr">
        <is>
          <t>Strongly disagree</t>
        </is>
      </c>
      <c r="C7" s="24" t="n">
        <v>0.03225064368883976</v>
      </c>
      <c r="D7" s="24" t="n">
        <v>0.02202284999229215</v>
      </c>
      <c r="E7" s="24" t="n">
        <v>0.007929498219874844</v>
      </c>
      <c r="F7" s="24" t="n">
        <v>0.03217029075783871</v>
      </c>
      <c r="G7" s="24" t="n">
        <v>0.02613900305141341</v>
      </c>
      <c r="H7" s="24" t="n">
        <v>0.01190045175269669</v>
      </c>
      <c r="I7" s="24" t="n">
        <v>0.01384631623381365</v>
      </c>
    </row>
    <row r="8">
      <c r="B8" s="26" t="inlineStr">
        <is>
          <t>Somewhat disagree</t>
        </is>
      </c>
      <c r="C8" s="24" t="n">
        <v>0.07432367154352229</v>
      </c>
      <c r="D8" s="24" t="n">
        <v>0.07957186066363553</v>
      </c>
      <c r="E8" s="24" t="n">
        <v>0.03344174526817147</v>
      </c>
      <c r="F8" s="24" t="n">
        <v>0.09605289729872964</v>
      </c>
      <c r="G8" s="24" t="n">
        <v>0.06014748340406104</v>
      </c>
      <c r="H8" s="24" t="n">
        <v>0.04105736961757255</v>
      </c>
      <c r="I8" s="24" t="n">
        <v>0.03517122251411266</v>
      </c>
    </row>
    <row r="9">
      <c r="B9" s="26" t="inlineStr">
        <is>
          <t>Neither agree nor disagree</t>
        </is>
      </c>
      <c r="C9" s="24" t="n">
        <v>0.228171246204902</v>
      </c>
      <c r="D9" s="24" t="n">
        <v>0.152960776961423</v>
      </c>
      <c r="E9" s="24" t="n">
        <v>0.1224668123479386</v>
      </c>
      <c r="F9" s="24" t="n">
        <v>0.1826483952746666</v>
      </c>
      <c r="G9" s="24" t="n">
        <v>0.2295319262076371</v>
      </c>
      <c r="H9" s="24" t="n">
        <v>0.1150108355713312</v>
      </c>
      <c r="I9" s="24" t="n">
        <v>0.1051956978919365</v>
      </c>
    </row>
    <row r="10">
      <c r="B10" s="26" t="inlineStr">
        <is>
          <t>Somewhat agree</t>
        </is>
      </c>
      <c r="C10" s="24" t="n">
        <v>0.4121961150614454</v>
      </c>
      <c r="D10" s="24" t="n">
        <v>0.3510484092353577</v>
      </c>
      <c r="E10" s="24" t="n">
        <v>0.325312643866929</v>
      </c>
      <c r="F10" s="24" t="n">
        <v>0.3176760761201101</v>
      </c>
      <c r="G10" s="24" t="n">
        <v>0.4131015542412813</v>
      </c>
      <c r="H10" s="24" t="n">
        <v>0.307534520375862</v>
      </c>
      <c r="I10" s="24" t="n">
        <v>0.3829922436507179</v>
      </c>
    </row>
    <row r="11">
      <c r="B11" s="26" t="inlineStr">
        <is>
          <t>Strongly agree</t>
        </is>
      </c>
      <c r="C11" s="24" t="n">
        <v>0.2530583235012905</v>
      </c>
      <c r="D11" s="24" t="n">
        <v>0.3943961031472917</v>
      </c>
      <c r="E11" s="24" t="n">
        <v>0.5108493002970861</v>
      </c>
      <c r="F11" s="24" t="n">
        <v>0.3714523405486549</v>
      </c>
      <c r="G11" s="24" t="n">
        <v>0.2710800330956072</v>
      </c>
      <c r="H11" s="24" t="n">
        <v>0.5244968226825375</v>
      </c>
      <c r="I11" s="24" t="n">
        <v>0.4627945197094193</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8">
      <c r="B18">
        <f>HYPERLINK("#Contents!A1", "Return to Contents")</f>
        <v/>
      </c>
    </row>
  </sheetData>
  <pageMargins left="0.75" right="0.75" top="1" bottom="1" header="0.5" footer="0.5"/>
  <drawing xmlns:r="http://schemas.openxmlformats.org/officeDocument/2006/relationships" r:id="rId1"/>
</worksheet>
</file>

<file path=xl/worksheets/sheet12.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The primary goal of the justice system should be to rehabilitate those who commit crimes, to reduce reoffending and overall crime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0.03225064368883976</v>
      </c>
      <c r="D9" s="24" t="n">
        <v>0.04097951336168121</v>
      </c>
      <c r="E9" s="24" t="n">
        <v>0.02380873664898272</v>
      </c>
      <c r="G9" s="24" t="n">
        <v>0.02114068548184844</v>
      </c>
      <c r="H9" s="24" t="n">
        <v>0.0398380418844568</v>
      </c>
      <c r="I9" s="24" t="n">
        <v>0.0372223960665875</v>
      </c>
      <c r="J9" s="24" t="n">
        <v>0.02207162821290679</v>
      </c>
      <c r="K9" s="24" t="n">
        <v>0.04666698149188979</v>
      </c>
      <c r="L9" s="24" t="n">
        <v>0.02796600270274622</v>
      </c>
      <c r="N9" s="24" t="n">
        <v>0.03906800898743897</v>
      </c>
      <c r="O9" s="24" t="n">
        <v>0</v>
      </c>
      <c r="P9" s="24" t="n">
        <v>0.02320805031111414</v>
      </c>
      <c r="Q9" s="24" t="n">
        <v>0.02458198275311659</v>
      </c>
      <c r="R9" s="24" t="n">
        <v>0.03926114107241272</v>
      </c>
      <c r="S9" s="24" t="n">
        <v>0.02018167760641748</v>
      </c>
      <c r="T9" s="24" t="n">
        <v>0.02967465006336824</v>
      </c>
      <c r="U9" s="24" t="n">
        <v>0.04481134555192175</v>
      </c>
      <c r="V9" s="24" t="n">
        <v>0.03995614244793223</v>
      </c>
      <c r="W9" s="24" t="n">
        <v>0.04013457447917177</v>
      </c>
      <c r="Y9" s="24" t="n">
        <v>0.0461340005669183</v>
      </c>
      <c r="Z9" s="24" t="n">
        <v>0.01049058211665303</v>
      </c>
      <c r="AA9" s="24" t="n">
        <v>0.04704173362479136</v>
      </c>
      <c r="AB9" s="24" t="n">
        <v>0.02682740302880734</v>
      </c>
      <c r="AD9" s="24" t="n">
        <v>0.05557707035697147</v>
      </c>
      <c r="AE9" s="24" t="n">
        <v>0.02473701366735207</v>
      </c>
      <c r="AF9" s="24" t="n">
        <v>0.01664050721600049</v>
      </c>
      <c r="AG9" s="24" t="n">
        <v>0.007243416767824337</v>
      </c>
      <c r="AH9" s="24" t="n">
        <v>0.04780363308792916</v>
      </c>
      <c r="AI9" s="24" t="n">
        <v>0.02220100398533807</v>
      </c>
      <c r="AJ9" s="24" t="n">
        <v>0.02755845567365851</v>
      </c>
      <c r="AL9" s="24" t="n">
        <v>0.03014383386589026</v>
      </c>
      <c r="AM9" s="24" t="n">
        <v>0.02701114927380384</v>
      </c>
      <c r="AN9" s="24" t="n">
        <v>0.02858028718476359</v>
      </c>
      <c r="AO9" s="24" t="n">
        <v>0.008241869913469677</v>
      </c>
      <c r="AP9" s="24" t="n">
        <v>0.06633355188957769</v>
      </c>
      <c r="AQ9" s="24" t="n">
        <v>0.01987748466465576</v>
      </c>
      <c r="AR9" s="24" t="n">
        <v>0.01162066139890748</v>
      </c>
      <c r="AS9" s="24" t="n">
        <v>0.01396940512920001</v>
      </c>
      <c r="AU9" s="24" t="n">
        <v>0.007107593099668327</v>
      </c>
      <c r="AV9" s="24" t="n">
        <v>0.08645641519598594</v>
      </c>
      <c r="AW9" s="24" t="n">
        <v>0.002538906848317409</v>
      </c>
      <c r="AX9" s="24" t="n">
        <v>0.03727839291037713</v>
      </c>
    </row>
    <row r="10" ht="19" customHeight="1">
      <c r="B10" s="26" t="inlineStr">
        <is>
          <t>Somewhat disagree</t>
        </is>
      </c>
      <c r="C10" s="24" t="n">
        <v>0.07432367154352229</v>
      </c>
      <c r="D10" s="24" t="n">
        <v>0.07422221496835735</v>
      </c>
      <c r="E10" s="24" t="n">
        <v>0.07419594951287854</v>
      </c>
      <c r="G10" s="24" t="n">
        <v>0.05494522812712076</v>
      </c>
      <c r="H10" s="24" t="n">
        <v>0.08324746404201909</v>
      </c>
      <c r="I10" s="24" t="n">
        <v>0.08405020981774035</v>
      </c>
      <c r="J10" s="24" t="n">
        <v>0.05809413040536152</v>
      </c>
      <c r="K10" s="24" t="n">
        <v>0.08208137468501543</v>
      </c>
      <c r="L10" s="24" t="n">
        <v>0.07993613130695752</v>
      </c>
      <c r="N10" s="24" t="n">
        <v>0.07916190461917783</v>
      </c>
      <c r="O10" s="24" t="n">
        <v>0.0812360855633112</v>
      </c>
      <c r="P10" s="24" t="n">
        <v>0.04455821124966571</v>
      </c>
      <c r="Q10" s="24" t="n">
        <v>0.08537862118477477</v>
      </c>
      <c r="R10" s="24" t="n">
        <v>0.07056771289285993</v>
      </c>
      <c r="S10" s="24" t="n">
        <v>0.07182636583783843</v>
      </c>
      <c r="T10" s="24" t="n">
        <v>0.0794053470462027</v>
      </c>
      <c r="U10" s="24" t="n">
        <v>0.07368745560719155</v>
      </c>
      <c r="V10" s="24" t="n">
        <v>0.08167757409999976</v>
      </c>
      <c r="W10" s="24" t="n">
        <v>0.08725448272054291</v>
      </c>
      <c r="Y10" s="24" t="n">
        <v>0.0825081122173339</v>
      </c>
      <c r="Z10" s="24" t="n">
        <v>0.08279332361481698</v>
      </c>
      <c r="AA10" s="24" t="n">
        <v>0.05941201930575201</v>
      </c>
      <c r="AB10" s="24" t="n">
        <v>0.06981523073503974</v>
      </c>
      <c r="AD10" s="24" t="n">
        <v>0.09679485452663979</v>
      </c>
      <c r="AE10" s="24" t="n">
        <v>0.06792864774467297</v>
      </c>
      <c r="AF10" s="24" t="n">
        <v>0.05965511691787815</v>
      </c>
      <c r="AG10" s="24" t="n">
        <v>0.05962070802968851</v>
      </c>
      <c r="AH10" s="24" t="n">
        <v>0.08119856305072436</v>
      </c>
      <c r="AI10" s="24" t="n">
        <v>0.07399704304748557</v>
      </c>
      <c r="AJ10" s="24" t="n">
        <v>0.07028980640954506</v>
      </c>
      <c r="AL10" s="24" t="n">
        <v>0.1003443380099526</v>
      </c>
      <c r="AM10" s="24" t="n">
        <v>0.06301539311932633</v>
      </c>
      <c r="AN10" s="24" t="n">
        <v>0.06897382750055868</v>
      </c>
      <c r="AO10" s="24" t="n">
        <v>0.0465168929592522</v>
      </c>
      <c r="AP10" s="24" t="n">
        <v>0.07703037449867906</v>
      </c>
      <c r="AQ10" s="24" t="n">
        <v>0.07030310454466959</v>
      </c>
      <c r="AR10" s="24" t="n">
        <v>0.08454008087575625</v>
      </c>
      <c r="AS10" s="24" t="n">
        <v>0.09154222156896212</v>
      </c>
      <c r="AU10" s="24" t="n">
        <v>0.004905167871944568</v>
      </c>
      <c r="AV10" s="24" t="n">
        <v>0.1564126095236907</v>
      </c>
      <c r="AW10" s="24" t="n">
        <v>0.01948602041973015</v>
      </c>
      <c r="AX10" s="24" t="n">
        <v>0.1418467076292518</v>
      </c>
    </row>
    <row r="11" ht="32" customHeight="1">
      <c r="B11" s="26" t="inlineStr">
        <is>
          <t>Neither agree nor disagree</t>
        </is>
      </c>
      <c r="C11" s="24" t="n">
        <v>0.228171246204902</v>
      </c>
      <c r="D11" s="24" t="n">
        <v>0.2431827823639987</v>
      </c>
      <c r="E11" s="24" t="n">
        <v>0.214171746276413</v>
      </c>
      <c r="G11" s="24" t="n">
        <v>0.262915897506253</v>
      </c>
      <c r="H11" s="24" t="n">
        <v>0.1865058359927521</v>
      </c>
      <c r="I11" s="24" t="n">
        <v>0.2310654343170306</v>
      </c>
      <c r="J11" s="24" t="n">
        <v>0.1836012687603495</v>
      </c>
      <c r="K11" s="24" t="n">
        <v>0.2680838013399877</v>
      </c>
      <c r="L11" s="24" t="n">
        <v>0.246153779996038</v>
      </c>
      <c r="N11" s="24" t="n">
        <v>0.2398844971143149</v>
      </c>
      <c r="O11" s="24" t="n">
        <v>0.2243196596178023</v>
      </c>
      <c r="P11" s="24" t="n">
        <v>0.2104936840196278</v>
      </c>
      <c r="Q11" s="24" t="n">
        <v>0.3205197547695267</v>
      </c>
      <c r="R11" s="24" t="n">
        <v>0.1942479686127076</v>
      </c>
      <c r="S11" s="24" t="n">
        <v>0.2350300371263128</v>
      </c>
      <c r="T11" s="24" t="n">
        <v>0.2690087107067029</v>
      </c>
      <c r="U11" s="24" t="n">
        <v>0.1787355229702574</v>
      </c>
      <c r="V11" s="24" t="n">
        <v>0.2009087463568248</v>
      </c>
      <c r="W11" s="24" t="n">
        <v>0.2612640534594398</v>
      </c>
      <c r="Y11" s="24" t="n">
        <v>0.2122815601248735</v>
      </c>
      <c r="Z11" s="24" t="n">
        <v>0.2365552834709146</v>
      </c>
      <c r="AA11" s="24" t="n">
        <v>0.2167343133911666</v>
      </c>
      <c r="AB11" s="24" t="n">
        <v>0.246693977365299</v>
      </c>
      <c r="AD11" s="24" t="n">
        <v>0.2493727211069074</v>
      </c>
      <c r="AE11" s="24" t="n">
        <v>0.1913779441828979</v>
      </c>
      <c r="AF11" s="24" t="n">
        <v>0.187357894998907</v>
      </c>
      <c r="AG11" s="24" t="n">
        <v>0.1972542621271223</v>
      </c>
      <c r="AH11" s="24" t="n">
        <v>0.2650901489165536</v>
      </c>
      <c r="AI11" s="24" t="n">
        <v>0.2590309432374521</v>
      </c>
      <c r="AJ11" s="24" t="n">
        <v>0.2629459738979135</v>
      </c>
      <c r="AL11" s="24" t="n">
        <v>0.2233809382052069</v>
      </c>
      <c r="AM11" s="24" t="n">
        <v>0.1744552211607735</v>
      </c>
      <c r="AN11" s="24" t="n">
        <v>0.1694791562435957</v>
      </c>
      <c r="AO11" s="24" t="n">
        <v>0.1624505210986262</v>
      </c>
      <c r="AP11" s="24" t="n">
        <v>0.2677575172418964</v>
      </c>
      <c r="AQ11" s="24" t="n">
        <v>0.3293997593715121</v>
      </c>
      <c r="AR11" s="24" t="n">
        <v>0.3070002146925826</v>
      </c>
      <c r="AS11" s="24" t="n">
        <v>0.2348183509800309</v>
      </c>
      <c r="AU11" s="24" t="n">
        <v>0.07240728901440041</v>
      </c>
      <c r="AV11" s="24" t="n">
        <v>0.3376856222053862</v>
      </c>
      <c r="AW11" s="24" t="n">
        <v>0.125086951932239</v>
      </c>
      <c r="AX11" s="24" t="n">
        <v>0.4599655531103775</v>
      </c>
    </row>
    <row r="12" ht="19" customHeight="1">
      <c r="B12" s="26" t="inlineStr">
        <is>
          <t>Somewhat agree</t>
        </is>
      </c>
      <c r="C12" s="24" t="n">
        <v>0.4121961150614454</v>
      </c>
      <c r="D12" s="24" t="n">
        <v>0.3967328327584452</v>
      </c>
      <c r="E12" s="24" t="n">
        <v>0.4272821792590958</v>
      </c>
      <c r="G12" s="24" t="n">
        <v>0.335421458368692</v>
      </c>
      <c r="H12" s="24" t="n">
        <v>0.4077843918022236</v>
      </c>
      <c r="I12" s="24" t="n">
        <v>0.3527097839422061</v>
      </c>
      <c r="J12" s="24" t="n">
        <v>0.5012617102122459</v>
      </c>
      <c r="K12" s="24" t="n">
        <v>0.3896796188368816</v>
      </c>
      <c r="L12" s="24" t="n">
        <v>0.457384610007246</v>
      </c>
      <c r="N12" s="24" t="n">
        <v>0.4285296592494924</v>
      </c>
      <c r="O12" s="24" t="n">
        <v>0.4293036027023958</v>
      </c>
      <c r="P12" s="24" t="n">
        <v>0.4339007591834669</v>
      </c>
      <c r="Q12" s="24" t="n">
        <v>0.3976681764146413</v>
      </c>
      <c r="R12" s="24" t="n">
        <v>0.3799982407759453</v>
      </c>
      <c r="S12" s="24" t="n">
        <v>0.3819068030244372</v>
      </c>
      <c r="T12" s="24" t="n">
        <v>0.3809034736491343</v>
      </c>
      <c r="U12" s="24" t="n">
        <v>0.4089471533477306</v>
      </c>
      <c r="V12" s="24" t="n">
        <v>0.4477875445340829</v>
      </c>
      <c r="W12" s="24" t="n">
        <v>0.4234001107668348</v>
      </c>
      <c r="Y12" s="24" t="n">
        <v>0.4147069460315156</v>
      </c>
      <c r="Z12" s="24" t="n">
        <v>0.4115506730143303</v>
      </c>
      <c r="AA12" s="24" t="n">
        <v>0.4233641923410868</v>
      </c>
      <c r="AB12" s="24" t="n">
        <v>0.4003264784525905</v>
      </c>
      <c r="AD12" s="24" t="n">
        <v>0.4161405880387658</v>
      </c>
      <c r="AE12" s="24" t="n">
        <v>0.4444353588846334</v>
      </c>
      <c r="AF12" s="24" t="n">
        <v>0.4669297906116729</v>
      </c>
      <c r="AG12" s="24" t="n">
        <v>0.410773078166594</v>
      </c>
      <c r="AH12" s="24" t="n">
        <v>0.359809950567057</v>
      </c>
      <c r="AI12" s="24" t="n">
        <v>0.3273142987330167</v>
      </c>
      <c r="AJ12" s="24" t="n">
        <v>0.3827574658080002</v>
      </c>
      <c r="AL12" s="24" t="n">
        <v>0.4241753592195199</v>
      </c>
      <c r="AM12" s="24" t="n">
        <v>0.4314976131542843</v>
      </c>
      <c r="AN12" s="24" t="n">
        <v>0.4803205577103289</v>
      </c>
      <c r="AO12" s="24" t="n">
        <v>0.4166041873968932</v>
      </c>
      <c r="AP12" s="24" t="n">
        <v>0.3681940793487155</v>
      </c>
      <c r="AQ12" s="24" t="n">
        <v>0.3793794992662065</v>
      </c>
      <c r="AR12" s="24" t="n">
        <v>0.3958008662667853</v>
      </c>
      <c r="AS12" s="24" t="n">
        <v>0.45008131734537</v>
      </c>
      <c r="AU12" s="24" t="n">
        <v>0.4999395070665275</v>
      </c>
      <c r="AV12" s="24" t="n">
        <v>0.3477806616130327</v>
      </c>
      <c r="AW12" s="24" t="n">
        <v>0.4640040123919028</v>
      </c>
      <c r="AX12" s="24" t="n">
        <v>0.2990921341209186</v>
      </c>
    </row>
    <row r="13" ht="19" customHeight="1">
      <c r="B13" s="26" t="inlineStr">
        <is>
          <t>Strongly agree</t>
        </is>
      </c>
      <c r="C13" s="24" t="n">
        <v>0.2530583235012905</v>
      </c>
      <c r="D13" s="24" t="n">
        <v>0.2448826565475176</v>
      </c>
      <c r="E13" s="24" t="n">
        <v>0.26054138830263</v>
      </c>
      <c r="G13" s="24" t="n">
        <v>0.3255767305160858</v>
      </c>
      <c r="H13" s="24" t="n">
        <v>0.2826242662785484</v>
      </c>
      <c r="I13" s="24" t="n">
        <v>0.2949521758564355</v>
      </c>
      <c r="J13" s="24" t="n">
        <v>0.2349712624091363</v>
      </c>
      <c r="K13" s="24" t="n">
        <v>0.2134882236462254</v>
      </c>
      <c r="L13" s="24" t="n">
        <v>0.1885594759870121</v>
      </c>
      <c r="N13" s="24" t="n">
        <v>0.2133559300295757</v>
      </c>
      <c r="O13" s="24" t="n">
        <v>0.2651406521164907</v>
      </c>
      <c r="P13" s="24" t="n">
        <v>0.2878392952361255</v>
      </c>
      <c r="Q13" s="24" t="n">
        <v>0.1718514648779406</v>
      </c>
      <c r="R13" s="24" t="n">
        <v>0.3159249366460746</v>
      </c>
      <c r="S13" s="24" t="n">
        <v>0.291055116404994</v>
      </c>
      <c r="T13" s="24" t="n">
        <v>0.2410078185345919</v>
      </c>
      <c r="U13" s="24" t="n">
        <v>0.2938185225228985</v>
      </c>
      <c r="V13" s="24" t="n">
        <v>0.2296699925611604</v>
      </c>
      <c r="W13" s="24" t="n">
        <v>0.1879467785740107</v>
      </c>
      <c r="Y13" s="24" t="n">
        <v>0.2443693810593587</v>
      </c>
      <c r="Z13" s="24" t="n">
        <v>0.2586101377832851</v>
      </c>
      <c r="AA13" s="24" t="n">
        <v>0.2534477413372033</v>
      </c>
      <c r="AB13" s="24" t="n">
        <v>0.2563369104182635</v>
      </c>
      <c r="AD13" s="24" t="n">
        <v>0.1821147659707156</v>
      </c>
      <c r="AE13" s="24" t="n">
        <v>0.2715210355204437</v>
      </c>
      <c r="AF13" s="24" t="n">
        <v>0.2694166902555415</v>
      </c>
      <c r="AG13" s="24" t="n">
        <v>0.3251085349087707</v>
      </c>
      <c r="AH13" s="24" t="n">
        <v>0.2460977043777359</v>
      </c>
      <c r="AI13" s="24" t="n">
        <v>0.3174567109967076</v>
      </c>
      <c r="AJ13" s="24" t="n">
        <v>0.2564482982108828</v>
      </c>
      <c r="AL13" s="24" t="n">
        <v>0.22195553069943</v>
      </c>
      <c r="AM13" s="24" t="n">
        <v>0.304020623291812</v>
      </c>
      <c r="AN13" s="24" t="n">
        <v>0.2526461713607531</v>
      </c>
      <c r="AO13" s="24" t="n">
        <v>0.3661865286317587</v>
      </c>
      <c r="AP13" s="24" t="n">
        <v>0.2206844770211315</v>
      </c>
      <c r="AQ13" s="24" t="n">
        <v>0.2010401521529559</v>
      </c>
      <c r="AR13" s="24" t="n">
        <v>0.2010381767659683</v>
      </c>
      <c r="AS13" s="24" t="n">
        <v>0.2095887049764369</v>
      </c>
      <c r="AU13" s="24" t="n">
        <v>0.4156404429474593</v>
      </c>
      <c r="AV13" s="24" t="n">
        <v>0.0716646914619043</v>
      </c>
      <c r="AW13" s="24" t="n">
        <v>0.3888841084078106</v>
      </c>
      <c r="AX13" s="24" t="n">
        <v>0.061817212229075</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The primary goal of the justice system should be to punish those who commit crimes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0.02202284999229215</v>
      </c>
      <c r="D9" s="24" t="n">
        <v>0.02272390057360786</v>
      </c>
      <c r="E9" s="24" t="n">
        <v>0.02140319025937539</v>
      </c>
      <c r="G9" s="24" t="n">
        <v>0.0353573369726227</v>
      </c>
      <c r="H9" s="24" t="n">
        <v>0.03875542305283866</v>
      </c>
      <c r="I9" s="24" t="n">
        <v>0.02633671421798356</v>
      </c>
      <c r="J9" s="24" t="n">
        <v>0.0140048579492695</v>
      </c>
      <c r="K9" s="24" t="n">
        <v>0.0149305093401276</v>
      </c>
      <c r="L9" s="24" t="n">
        <v>0.007412394334647906</v>
      </c>
      <c r="N9" s="24" t="n">
        <v>0.03198926882957639</v>
      </c>
      <c r="O9" s="24" t="n">
        <v>0.009739990006602112</v>
      </c>
      <c r="P9" s="24" t="n">
        <v>0.01104981205768927</v>
      </c>
      <c r="Q9" s="24" t="n">
        <v>0.005442291553870424</v>
      </c>
      <c r="R9" s="24" t="n">
        <v>0.02541514285024133</v>
      </c>
      <c r="S9" s="24" t="n">
        <v>0.02186193570029155</v>
      </c>
      <c r="T9" s="24" t="n">
        <v>0.02515779974044828</v>
      </c>
      <c r="U9" s="24" t="n">
        <v>0.04486216365540534</v>
      </c>
      <c r="V9" s="24" t="n">
        <v>0.01500202106188799</v>
      </c>
      <c r="W9" s="24" t="n">
        <v>0.01887250520067511</v>
      </c>
      <c r="Y9" s="24" t="n">
        <v>0.02447306574434737</v>
      </c>
      <c r="Z9" s="24" t="n">
        <v>0.01458447429626906</v>
      </c>
      <c r="AA9" s="24" t="n">
        <v>0.009303433494993485</v>
      </c>
      <c r="AB9" s="24" t="n">
        <v>0.0382907374701673</v>
      </c>
      <c r="AD9" s="24" t="n">
        <v>0.02774111585178048</v>
      </c>
      <c r="AE9" s="24" t="n">
        <v>0.02064228428983111</v>
      </c>
      <c r="AF9" s="24" t="n">
        <v>0.02097987688049956</v>
      </c>
      <c r="AG9" s="24" t="n">
        <v>0.03702784355209192</v>
      </c>
      <c r="AH9" s="24" t="n">
        <v>0.01087507498852679</v>
      </c>
      <c r="AI9" s="24" t="n">
        <v>0.02728768377354839</v>
      </c>
      <c r="AJ9" s="24" t="n">
        <v>0.02257512903934658</v>
      </c>
      <c r="AL9" s="24" t="n">
        <v>0.02895195797319126</v>
      </c>
      <c r="AM9" s="24" t="n">
        <v>0.0311140734970947</v>
      </c>
      <c r="AN9" s="24" t="n">
        <v>0.02934198424539897</v>
      </c>
      <c r="AO9" s="24" t="n">
        <v>0.03854893292793098</v>
      </c>
      <c r="AP9" s="24" t="n">
        <v>0.0136611573807525</v>
      </c>
      <c r="AQ9" s="24" t="n">
        <v>0.007372161791311264</v>
      </c>
      <c r="AR9" s="24" t="n">
        <v>0</v>
      </c>
      <c r="AS9" s="24" t="n">
        <v>0.01439904722153027</v>
      </c>
      <c r="AU9" s="24" t="n">
        <v>0.06572231213845939</v>
      </c>
      <c r="AV9" s="24" t="n">
        <v>0.003108697093969216</v>
      </c>
      <c r="AW9" s="24" t="n">
        <v>0</v>
      </c>
      <c r="AX9" s="24" t="n">
        <v>0.0437042728624108</v>
      </c>
    </row>
    <row r="10" ht="19" customHeight="1">
      <c r="B10" s="26" t="inlineStr">
        <is>
          <t>Somewhat disagree</t>
        </is>
      </c>
      <c r="C10" s="24" t="n">
        <v>0.07957186066363553</v>
      </c>
      <c r="D10" s="24" t="n">
        <v>0.08305586092385246</v>
      </c>
      <c r="E10" s="24" t="n">
        <v>0.07640265269878313</v>
      </c>
      <c r="G10" s="24" t="n">
        <v>0.1416377690317563</v>
      </c>
      <c r="H10" s="24" t="n">
        <v>0.09452909772632186</v>
      </c>
      <c r="I10" s="24" t="n">
        <v>0.07651244844403832</v>
      </c>
      <c r="J10" s="24" t="n">
        <v>0.07241926913989606</v>
      </c>
      <c r="K10" s="24" t="n">
        <v>0.04096497181150761</v>
      </c>
      <c r="L10" s="24" t="n">
        <v>0.06070458964248491</v>
      </c>
      <c r="N10" s="24" t="n">
        <v>0.08794122594522175</v>
      </c>
      <c r="O10" s="24" t="n">
        <v>0.07852103623472668</v>
      </c>
      <c r="P10" s="24" t="n">
        <v>0.1103275502069259</v>
      </c>
      <c r="Q10" s="24" t="n">
        <v>0.08728771126806475</v>
      </c>
      <c r="R10" s="24" t="n">
        <v>0.05995749898738126</v>
      </c>
      <c r="S10" s="24" t="n">
        <v>0.04651298096734945</v>
      </c>
      <c r="T10" s="24" t="n">
        <v>0.0971886407419866</v>
      </c>
      <c r="U10" s="24" t="n">
        <v>0.08205002386059441</v>
      </c>
      <c r="V10" s="24" t="n">
        <v>0.07446728382081121</v>
      </c>
      <c r="W10" s="24" t="n">
        <v>0.06337007093073507</v>
      </c>
      <c r="Y10" s="24" t="n">
        <v>0.09371386027336512</v>
      </c>
      <c r="Z10" s="24" t="n">
        <v>0.0909765545777224</v>
      </c>
      <c r="AA10" s="24" t="n">
        <v>0.08269665974996736</v>
      </c>
      <c r="AB10" s="24" t="n">
        <v>0.04971060560633336</v>
      </c>
      <c r="AD10" s="24" t="n">
        <v>0.03315967123344964</v>
      </c>
      <c r="AE10" s="24" t="n">
        <v>0.09312687608212274</v>
      </c>
      <c r="AF10" s="24" t="n">
        <v>0.159808025985451</v>
      </c>
      <c r="AG10" s="24" t="n">
        <v>0.1398305104535066</v>
      </c>
      <c r="AH10" s="24" t="n">
        <v>0.0321717221444261</v>
      </c>
      <c r="AI10" s="24" t="n">
        <v>0.0262129849718776</v>
      </c>
      <c r="AJ10" s="24" t="n">
        <v>0.08795679952296706</v>
      </c>
      <c r="AL10" s="24" t="n">
        <v>0.05285967196111165</v>
      </c>
      <c r="AM10" s="24" t="n">
        <v>0.1032748247891654</v>
      </c>
      <c r="AN10" s="24" t="n">
        <v>0.1306656280194755</v>
      </c>
      <c r="AO10" s="24" t="n">
        <v>0.1830763453088788</v>
      </c>
      <c r="AP10" s="24" t="n">
        <v>0.0345563463859435</v>
      </c>
      <c r="AQ10" s="24" t="n">
        <v>0.04322739442353713</v>
      </c>
      <c r="AR10" s="24" t="n">
        <v>0.04868903241203702</v>
      </c>
      <c r="AS10" s="24" t="n">
        <v>0.06242300028304307</v>
      </c>
      <c r="AU10" s="24" t="n">
        <v>0.283968703085188</v>
      </c>
      <c r="AV10" s="24" t="n">
        <v>0.007664233556207831</v>
      </c>
      <c r="AW10" s="24" t="n">
        <v>0.004246987091285027</v>
      </c>
      <c r="AX10" s="24" t="n">
        <v>0.09638355943209695</v>
      </c>
    </row>
    <row r="11" ht="32" customHeight="1">
      <c r="B11" s="26" t="inlineStr">
        <is>
          <t>Neither agree nor disagree</t>
        </is>
      </c>
      <c r="C11" s="24" t="n">
        <v>0.152960776961423</v>
      </c>
      <c r="D11" s="24" t="n">
        <v>0.1558508357645191</v>
      </c>
      <c r="E11" s="24" t="n">
        <v>0.1492692164997309</v>
      </c>
      <c r="G11" s="24" t="n">
        <v>0.2295204645902502</v>
      </c>
      <c r="H11" s="24" t="n">
        <v>0.183279533091198</v>
      </c>
      <c r="I11" s="24" t="n">
        <v>0.1642285533668489</v>
      </c>
      <c r="J11" s="24" t="n">
        <v>0.1246486700148332</v>
      </c>
      <c r="K11" s="24" t="n">
        <v>0.1071254076516493</v>
      </c>
      <c r="L11" s="24" t="n">
        <v>0.1224836027911128</v>
      </c>
      <c r="N11" s="24" t="n">
        <v>0.1799054999696802</v>
      </c>
      <c r="O11" s="24" t="n">
        <v>0.1588986127120092</v>
      </c>
      <c r="P11" s="24" t="n">
        <v>0.1401044431438445</v>
      </c>
      <c r="Q11" s="24" t="n">
        <v>0.1381568047687171</v>
      </c>
      <c r="R11" s="24" t="n">
        <v>0.2142489738150414</v>
      </c>
      <c r="S11" s="24" t="n">
        <v>0.166262838223673</v>
      </c>
      <c r="T11" s="24" t="n">
        <v>0.1096881256523817</v>
      </c>
      <c r="U11" s="24" t="n">
        <v>0.151923577870958</v>
      </c>
      <c r="V11" s="24" t="n">
        <v>0.1561188658788635</v>
      </c>
      <c r="W11" s="24" t="n">
        <v>0.1423993037043095</v>
      </c>
      <c r="Y11" s="24" t="n">
        <v>0.154214783333107</v>
      </c>
      <c r="Z11" s="24" t="n">
        <v>0.1728833802814812</v>
      </c>
      <c r="AA11" s="24" t="n">
        <v>0.1226802768355448</v>
      </c>
      <c r="AB11" s="24" t="n">
        <v>0.1575736279445565</v>
      </c>
      <c r="AD11" s="24" t="n">
        <v>0.1218796694701124</v>
      </c>
      <c r="AE11" s="24" t="n">
        <v>0.1482833096279866</v>
      </c>
      <c r="AF11" s="24" t="n">
        <v>0.209982636146447</v>
      </c>
      <c r="AG11" s="24" t="n">
        <v>0.1946652494128658</v>
      </c>
      <c r="AH11" s="24" t="n">
        <v>0.1276646269990819</v>
      </c>
      <c r="AI11" s="24" t="n">
        <v>0.2712332245660734</v>
      </c>
      <c r="AJ11" s="24" t="n">
        <v>0.1580132814421755</v>
      </c>
      <c r="AL11" s="24" t="n">
        <v>0.1170211320678452</v>
      </c>
      <c r="AM11" s="24" t="n">
        <v>0.1908237347621123</v>
      </c>
      <c r="AN11" s="24" t="n">
        <v>0.1865234614188326</v>
      </c>
      <c r="AO11" s="24" t="n">
        <v>0.1570497809556465</v>
      </c>
      <c r="AP11" s="24" t="n">
        <v>0.08401432325257131</v>
      </c>
      <c r="AQ11" s="24" t="n">
        <v>0.2086820261075154</v>
      </c>
      <c r="AR11" s="24" t="n">
        <v>0.2168528798697286</v>
      </c>
      <c r="AS11" s="24" t="n">
        <v>0.1518679105840134</v>
      </c>
      <c r="AU11" s="24" t="n">
        <v>0.3143836691550895</v>
      </c>
      <c r="AV11" s="24" t="n">
        <v>0.06533116033530956</v>
      </c>
      <c r="AW11" s="24" t="n">
        <v>0.0335369776043782</v>
      </c>
      <c r="AX11" s="24" t="n">
        <v>0.3412233373158876</v>
      </c>
    </row>
    <row r="12" ht="19" customHeight="1">
      <c r="B12" s="26" t="inlineStr">
        <is>
          <t>Somewhat agree</t>
        </is>
      </c>
      <c r="C12" s="24" t="n">
        <v>0.3510484092353577</v>
      </c>
      <c r="D12" s="24" t="n">
        <v>0.3506278326215845</v>
      </c>
      <c r="E12" s="24" t="n">
        <v>0.3521073393750745</v>
      </c>
      <c r="G12" s="24" t="n">
        <v>0.2736071294867121</v>
      </c>
      <c r="H12" s="24" t="n">
        <v>0.3440470266617275</v>
      </c>
      <c r="I12" s="24" t="n">
        <v>0.3801731179286501</v>
      </c>
      <c r="J12" s="24" t="n">
        <v>0.3968396794593655</v>
      </c>
      <c r="K12" s="24" t="n">
        <v>0.3245119900052073</v>
      </c>
      <c r="L12" s="24" t="n">
        <v>0.3648673556596579</v>
      </c>
      <c r="N12" s="24" t="n">
        <v>0.3331708453750564</v>
      </c>
      <c r="O12" s="24" t="n">
        <v>0.3698695787249516</v>
      </c>
      <c r="P12" s="24" t="n">
        <v>0.3217830922524386</v>
      </c>
      <c r="Q12" s="24" t="n">
        <v>0.3515024055815047</v>
      </c>
      <c r="R12" s="24" t="n">
        <v>0.3034082925373906</v>
      </c>
      <c r="S12" s="24" t="n">
        <v>0.3923838578257805</v>
      </c>
      <c r="T12" s="24" t="n">
        <v>0.3724513020309128</v>
      </c>
      <c r="U12" s="24" t="n">
        <v>0.3426861117586398</v>
      </c>
      <c r="V12" s="24" t="n">
        <v>0.3507022009183119</v>
      </c>
      <c r="W12" s="24" t="n">
        <v>0.3788459189774843</v>
      </c>
      <c r="Y12" s="24" t="n">
        <v>0.3703451394272825</v>
      </c>
      <c r="Z12" s="24" t="n">
        <v>0.3475264392101392</v>
      </c>
      <c r="AA12" s="24" t="n">
        <v>0.3236110507280029</v>
      </c>
      <c r="AB12" s="24" t="n">
        <v>0.3580086210007279</v>
      </c>
      <c r="AD12" s="24" t="n">
        <v>0.3321539372136347</v>
      </c>
      <c r="AE12" s="24" t="n">
        <v>0.3949284133715681</v>
      </c>
      <c r="AF12" s="24" t="n">
        <v>0.3275517692015335</v>
      </c>
      <c r="AG12" s="24" t="n">
        <v>0.3539138605113355</v>
      </c>
      <c r="AH12" s="24" t="n">
        <v>0.266751746202946</v>
      </c>
      <c r="AI12" s="24" t="n">
        <v>0.3682390913032696</v>
      </c>
      <c r="AJ12" s="24" t="n">
        <v>0.3626796066255145</v>
      </c>
      <c r="AL12" s="24" t="n">
        <v>0.4040071918891067</v>
      </c>
      <c r="AM12" s="24" t="n">
        <v>0.3475816075777667</v>
      </c>
      <c r="AN12" s="24" t="n">
        <v>0.3611719620571407</v>
      </c>
      <c r="AO12" s="24" t="n">
        <v>0.3420988393186405</v>
      </c>
      <c r="AP12" s="24" t="n">
        <v>0.2975819382257539</v>
      </c>
      <c r="AQ12" s="24" t="n">
        <v>0.402927862151243</v>
      </c>
      <c r="AR12" s="24" t="n">
        <v>0.3695414387873419</v>
      </c>
      <c r="AS12" s="24" t="n">
        <v>0.3432934765278115</v>
      </c>
      <c r="AU12" s="24" t="n">
        <v>0.2935277016759538</v>
      </c>
      <c r="AV12" s="24" t="n">
        <v>0.331944076598084</v>
      </c>
      <c r="AW12" s="24" t="n">
        <v>0.3817283500406447</v>
      </c>
      <c r="AX12" s="24" t="n">
        <v>0.3907599381116805</v>
      </c>
    </row>
    <row r="13" ht="19" customHeight="1">
      <c r="B13" s="26" t="inlineStr">
        <is>
          <t>Strongly agree</t>
        </is>
      </c>
      <c r="C13" s="24" t="n">
        <v>0.3943961031472917</v>
      </c>
      <c r="D13" s="24" t="n">
        <v>0.3877415701164362</v>
      </c>
      <c r="E13" s="24" t="n">
        <v>0.4008176011670362</v>
      </c>
      <c r="G13" s="24" t="n">
        <v>0.3198772999186589</v>
      </c>
      <c r="H13" s="24" t="n">
        <v>0.3393889194679139</v>
      </c>
      <c r="I13" s="24" t="n">
        <v>0.3527491660424791</v>
      </c>
      <c r="J13" s="24" t="n">
        <v>0.3920875234366357</v>
      </c>
      <c r="K13" s="24" t="n">
        <v>0.5124671211915082</v>
      </c>
      <c r="L13" s="24" t="n">
        <v>0.4445320575720962</v>
      </c>
      <c r="N13" s="24" t="n">
        <v>0.366993159880465</v>
      </c>
      <c r="O13" s="24" t="n">
        <v>0.3829707823217107</v>
      </c>
      <c r="P13" s="24" t="n">
        <v>0.4167351023391015</v>
      </c>
      <c r="Q13" s="24" t="n">
        <v>0.4176107868278429</v>
      </c>
      <c r="R13" s="24" t="n">
        <v>0.3969700918099455</v>
      </c>
      <c r="S13" s="24" t="n">
        <v>0.3729783872829056</v>
      </c>
      <c r="T13" s="24" t="n">
        <v>0.3955141318342707</v>
      </c>
      <c r="U13" s="24" t="n">
        <v>0.3784781228544025</v>
      </c>
      <c r="V13" s="24" t="n">
        <v>0.4037096283201255</v>
      </c>
      <c r="W13" s="24" t="n">
        <v>0.3965122011867961</v>
      </c>
      <c r="Y13" s="24" t="n">
        <v>0.357253151221898</v>
      </c>
      <c r="Z13" s="24" t="n">
        <v>0.3740291516343882</v>
      </c>
      <c r="AA13" s="24" t="n">
        <v>0.4617085791914914</v>
      </c>
      <c r="AB13" s="24" t="n">
        <v>0.396416407978215</v>
      </c>
      <c r="AD13" s="24" t="n">
        <v>0.4850656062310229</v>
      </c>
      <c r="AE13" s="24" t="n">
        <v>0.3430191166284915</v>
      </c>
      <c r="AF13" s="24" t="n">
        <v>0.281677691786069</v>
      </c>
      <c r="AG13" s="24" t="n">
        <v>0.2745625360702001</v>
      </c>
      <c r="AH13" s="24" t="n">
        <v>0.5625368296650189</v>
      </c>
      <c r="AI13" s="24" t="n">
        <v>0.307027015385231</v>
      </c>
      <c r="AJ13" s="24" t="n">
        <v>0.3687751833699965</v>
      </c>
      <c r="AL13" s="24" t="n">
        <v>0.3971600461087449</v>
      </c>
      <c r="AM13" s="24" t="n">
        <v>0.3272057593738609</v>
      </c>
      <c r="AN13" s="24" t="n">
        <v>0.2922969642591523</v>
      </c>
      <c r="AO13" s="24" t="n">
        <v>0.2792261014889033</v>
      </c>
      <c r="AP13" s="24" t="n">
        <v>0.5701862347549788</v>
      </c>
      <c r="AQ13" s="24" t="n">
        <v>0.3377905555263931</v>
      </c>
      <c r="AR13" s="24" t="n">
        <v>0.3649166489308926</v>
      </c>
      <c r="AS13" s="24" t="n">
        <v>0.4280165653836015</v>
      </c>
      <c r="AU13" s="24" t="n">
        <v>0.0423976139453094</v>
      </c>
      <c r="AV13" s="24" t="n">
        <v>0.5919518324164291</v>
      </c>
      <c r="AW13" s="24" t="n">
        <v>0.580487685263692</v>
      </c>
      <c r="AX13" s="24" t="n">
        <v>0.1279288922779241</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4.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The primary goal of the justice system should be to protect the public from dangerous people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0.007929498219874844</v>
      </c>
      <c r="D9" s="24" t="n">
        <v>0.009798910270400179</v>
      </c>
      <c r="E9" s="24" t="n">
        <v>0.006124613406656201</v>
      </c>
      <c r="G9" s="24" t="n">
        <v>0.006343290023913346</v>
      </c>
      <c r="H9" s="24" t="n">
        <v>0.01629607234192184</v>
      </c>
      <c r="I9" s="24" t="n">
        <v>0.01609124110716765</v>
      </c>
      <c r="J9" s="24" t="n">
        <v>0.00365536084966252</v>
      </c>
      <c r="K9" s="24" t="n">
        <v>0.003154448818364979</v>
      </c>
      <c r="L9" s="24" t="n">
        <v>0.002244296532778947</v>
      </c>
      <c r="N9" s="24" t="n">
        <v>0</v>
      </c>
      <c r="O9" s="24" t="n">
        <v>0.01035741597903238</v>
      </c>
      <c r="P9" s="24" t="n">
        <v>0.00355436295717535</v>
      </c>
      <c r="Q9" s="24" t="n">
        <v>0.004704621374622265</v>
      </c>
      <c r="R9" s="24" t="n">
        <v>0.01494394602450712</v>
      </c>
      <c r="S9" s="24" t="n">
        <v>0.008211714403483679</v>
      </c>
      <c r="T9" s="24" t="n">
        <v>0.00417379301604155</v>
      </c>
      <c r="U9" s="24" t="n">
        <v>0.01275982820687788</v>
      </c>
      <c r="V9" s="24" t="n">
        <v>0.007351205045656126</v>
      </c>
      <c r="W9" s="24" t="n">
        <v>0.01119903673441836</v>
      </c>
      <c r="Y9" s="24" t="n">
        <v>0.009275570717693631</v>
      </c>
      <c r="Z9" s="24" t="n">
        <v>0.003869251964979794</v>
      </c>
      <c r="AA9" s="24" t="n">
        <v>0.01073205515801267</v>
      </c>
      <c r="AB9" s="24" t="n">
        <v>0.008224025429250331</v>
      </c>
      <c r="AD9" s="24" t="n">
        <v>0.00952850474827935</v>
      </c>
      <c r="AE9" s="24" t="n">
        <v>0.00600169778387815</v>
      </c>
      <c r="AF9" s="24" t="n">
        <v>0.005550551994547399</v>
      </c>
      <c r="AG9" s="24" t="n">
        <v>0.008965629023423053</v>
      </c>
      <c r="AH9" s="24" t="n">
        <v>0.01093204378478168</v>
      </c>
      <c r="AI9" s="24" t="n">
        <v>0</v>
      </c>
      <c r="AJ9" s="24" t="n">
        <v>0.008959593777908892</v>
      </c>
      <c r="AL9" s="24" t="n">
        <v>0.0142637279120464</v>
      </c>
      <c r="AM9" s="24" t="n">
        <v>0.009171933431244672</v>
      </c>
      <c r="AN9" s="24" t="n">
        <v>0.004790438831147108</v>
      </c>
      <c r="AO9" s="24" t="n">
        <v>0.008751343339970529</v>
      </c>
      <c r="AP9" s="24" t="n">
        <v>0.00634705607183553</v>
      </c>
      <c r="AQ9" s="24" t="n">
        <v>0</v>
      </c>
      <c r="AR9" s="24" t="n">
        <v>0.004761693294599864</v>
      </c>
      <c r="AS9" s="24" t="n">
        <v>0.01396940512920001</v>
      </c>
      <c r="AU9" s="24" t="n">
        <v>0.005383227725333588</v>
      </c>
      <c r="AV9" s="24" t="n">
        <v>0</v>
      </c>
      <c r="AW9" s="24" t="n">
        <v>0.001225640797513513</v>
      </c>
      <c r="AX9" s="24" t="n">
        <v>0.03801275321153475</v>
      </c>
    </row>
    <row r="10" ht="19" customHeight="1">
      <c r="B10" s="26" t="inlineStr">
        <is>
          <t>Somewhat disagree</t>
        </is>
      </c>
      <c r="C10" s="24" t="n">
        <v>0.03344174526817147</v>
      </c>
      <c r="D10" s="24" t="n">
        <v>0.03801229152319354</v>
      </c>
      <c r="E10" s="24" t="n">
        <v>0.02859847586591798</v>
      </c>
      <c r="G10" s="24" t="n">
        <v>0.046978972824377</v>
      </c>
      <c r="H10" s="24" t="n">
        <v>0.05395893968882218</v>
      </c>
      <c r="I10" s="24" t="n">
        <v>0.03868909273376594</v>
      </c>
      <c r="J10" s="24" t="n">
        <v>0.02966389155098788</v>
      </c>
      <c r="K10" s="24" t="n">
        <v>0.01737206078920303</v>
      </c>
      <c r="L10" s="24" t="n">
        <v>0.01745305211641708</v>
      </c>
      <c r="N10" s="24" t="n">
        <v>0.03517028342891829</v>
      </c>
      <c r="O10" s="24" t="n">
        <v>0.05718012695986761</v>
      </c>
      <c r="P10" s="24" t="n">
        <v>0.03183079489980552</v>
      </c>
      <c r="Q10" s="24" t="n">
        <v>0.05424628393950532</v>
      </c>
      <c r="R10" s="24" t="n">
        <v>0.0311134936585162</v>
      </c>
      <c r="S10" s="24" t="n">
        <v>0.04097032349352902</v>
      </c>
      <c r="T10" s="24" t="n">
        <v>0.02848467739097997</v>
      </c>
      <c r="U10" s="24" t="n">
        <v>0.03190233078685779</v>
      </c>
      <c r="V10" s="24" t="n">
        <v>0.0241368041591056</v>
      </c>
      <c r="W10" s="24" t="n">
        <v>0.01885188970913924</v>
      </c>
      <c r="Y10" s="24" t="n">
        <v>0.03633715687729077</v>
      </c>
      <c r="Z10" s="24" t="n">
        <v>0.04235443589160926</v>
      </c>
      <c r="AA10" s="24" t="n">
        <v>0.02081367510794808</v>
      </c>
      <c r="AB10" s="24" t="n">
        <v>0.03217602960419075</v>
      </c>
      <c r="AD10" s="24" t="n">
        <v>0.02829246153267243</v>
      </c>
      <c r="AE10" s="24" t="n">
        <v>0.03713064014570981</v>
      </c>
      <c r="AF10" s="24" t="n">
        <v>0.03496497832445673</v>
      </c>
      <c r="AG10" s="24" t="n">
        <v>0.04970035648772809</v>
      </c>
      <c r="AH10" s="24" t="n">
        <v>0.02185204170911167</v>
      </c>
      <c r="AI10" s="24" t="n">
        <v>0.02728768377354839</v>
      </c>
      <c r="AJ10" s="24" t="n">
        <v>0.03548742738849606</v>
      </c>
      <c r="AL10" s="24" t="n">
        <v>0.02614345031398046</v>
      </c>
      <c r="AM10" s="24" t="n">
        <v>0.04406602304511282</v>
      </c>
      <c r="AN10" s="24" t="n">
        <v>0.03035679311184451</v>
      </c>
      <c r="AO10" s="24" t="n">
        <v>0.06637656221011912</v>
      </c>
      <c r="AP10" s="24" t="n">
        <v>0.02298647180386639</v>
      </c>
      <c r="AQ10" s="24" t="n">
        <v>0.03226768556775553</v>
      </c>
      <c r="AR10" s="24" t="n">
        <v>0.01923998300961087</v>
      </c>
      <c r="AS10" s="24" t="n">
        <v>0.01968327660416999</v>
      </c>
      <c r="AU10" s="24" t="n">
        <v>0.07008662517663893</v>
      </c>
      <c r="AV10" s="24" t="n">
        <v>0.005106044826368555</v>
      </c>
      <c r="AW10" s="24" t="n">
        <v>0.00747029463212055</v>
      </c>
      <c r="AX10" s="24" t="n">
        <v>0.08758082633860323</v>
      </c>
    </row>
    <row r="11" ht="32" customHeight="1">
      <c r="B11" s="26" t="inlineStr">
        <is>
          <t>Neither agree nor disagree</t>
        </is>
      </c>
      <c r="C11" s="24" t="n">
        <v>0.1224668123479386</v>
      </c>
      <c r="D11" s="24" t="n">
        <v>0.1290824196279479</v>
      </c>
      <c r="E11" s="24" t="n">
        <v>0.1159107946880515</v>
      </c>
      <c r="G11" s="24" t="n">
        <v>0.188331176507612</v>
      </c>
      <c r="H11" s="24" t="n">
        <v>0.1570990551803646</v>
      </c>
      <c r="I11" s="24" t="n">
        <v>0.1260278898886707</v>
      </c>
      <c r="J11" s="24" t="n">
        <v>0.1011463675300536</v>
      </c>
      <c r="K11" s="24" t="n">
        <v>0.08814534931589829</v>
      </c>
      <c r="L11" s="24" t="n">
        <v>0.08836904644852017</v>
      </c>
      <c r="N11" s="24" t="n">
        <v>0.119090939617109</v>
      </c>
      <c r="O11" s="24" t="n">
        <v>0.1732816740815417</v>
      </c>
      <c r="P11" s="24" t="n">
        <v>0.1406437336208147</v>
      </c>
      <c r="Q11" s="24" t="n">
        <v>0.08436801047346856</v>
      </c>
      <c r="R11" s="24" t="n">
        <v>0.1359213342631895</v>
      </c>
      <c r="S11" s="24" t="n">
        <v>0.1341122425419675</v>
      </c>
      <c r="T11" s="24" t="n">
        <v>0.1739604596160575</v>
      </c>
      <c r="U11" s="24" t="n">
        <v>0.1030577498402644</v>
      </c>
      <c r="V11" s="24" t="n">
        <v>0.09321230528445881</v>
      </c>
      <c r="W11" s="24" t="n">
        <v>0.1108538026141106</v>
      </c>
      <c r="Y11" s="24" t="n">
        <v>0.1367550667462484</v>
      </c>
      <c r="Z11" s="24" t="n">
        <v>0.100165509525124</v>
      </c>
      <c r="AA11" s="24" t="n">
        <v>0.1111335946214082</v>
      </c>
      <c r="AB11" s="24" t="n">
        <v>0.1401574815271922</v>
      </c>
      <c r="AD11" s="24" t="n">
        <v>0.1030093836423415</v>
      </c>
      <c r="AE11" s="24" t="n">
        <v>0.1135202292211298</v>
      </c>
      <c r="AF11" s="24" t="n">
        <v>0.1608102430418638</v>
      </c>
      <c r="AG11" s="24" t="n">
        <v>0.1626396322083317</v>
      </c>
      <c r="AH11" s="24" t="n">
        <v>0.07023050858554682</v>
      </c>
      <c r="AI11" s="24" t="n">
        <v>0.2694786307008546</v>
      </c>
      <c r="AJ11" s="24" t="n">
        <v>0.1470472177077808</v>
      </c>
      <c r="AL11" s="24" t="n">
        <v>0.114718382626922</v>
      </c>
      <c r="AM11" s="24" t="n">
        <v>0.1327486636019332</v>
      </c>
      <c r="AN11" s="24" t="n">
        <v>0.135476110810103</v>
      </c>
      <c r="AO11" s="24" t="n">
        <v>0.1757748721595611</v>
      </c>
      <c r="AP11" s="24" t="n">
        <v>0.07102381725579582</v>
      </c>
      <c r="AQ11" s="24" t="n">
        <v>0.1918665001241614</v>
      </c>
      <c r="AR11" s="24" t="n">
        <v>0.1346057852343641</v>
      </c>
      <c r="AS11" s="24" t="n">
        <v>0.06763926365559708</v>
      </c>
      <c r="AU11" s="24" t="n">
        <v>0.1792924397549976</v>
      </c>
      <c r="AV11" s="24" t="n">
        <v>0.04561141874510889</v>
      </c>
      <c r="AW11" s="24" t="n">
        <v>0.03854986711304998</v>
      </c>
      <c r="AX11" s="24" t="n">
        <v>0.3508963807672728</v>
      </c>
    </row>
    <row r="12" ht="19" customHeight="1">
      <c r="B12" s="26" t="inlineStr">
        <is>
          <t>Somewhat agree</t>
        </is>
      </c>
      <c r="C12" s="24" t="n">
        <v>0.325312643866929</v>
      </c>
      <c r="D12" s="24" t="n">
        <v>0.3120839600696131</v>
      </c>
      <c r="E12" s="24" t="n">
        <v>0.3388234233525338</v>
      </c>
      <c r="G12" s="24" t="n">
        <v>0.3525554848002843</v>
      </c>
      <c r="H12" s="24" t="n">
        <v>0.3405264722728216</v>
      </c>
      <c r="I12" s="24" t="n">
        <v>0.3420616259371633</v>
      </c>
      <c r="J12" s="24" t="n">
        <v>0.3104880966527616</v>
      </c>
      <c r="K12" s="24" t="n">
        <v>0.2824470737611352</v>
      </c>
      <c r="L12" s="24" t="n">
        <v>0.3222440337616433</v>
      </c>
      <c r="N12" s="24" t="n">
        <v>0.3239233424558973</v>
      </c>
      <c r="O12" s="24" t="n">
        <v>0.2487933658243635</v>
      </c>
      <c r="P12" s="24" t="n">
        <v>0.3453277748759148</v>
      </c>
      <c r="Q12" s="24" t="n">
        <v>0.3222204483239197</v>
      </c>
      <c r="R12" s="24" t="n">
        <v>0.3528775799073011</v>
      </c>
      <c r="S12" s="24" t="n">
        <v>0.2684780619376745</v>
      </c>
      <c r="T12" s="24" t="n">
        <v>0.3248640631484374</v>
      </c>
      <c r="U12" s="24" t="n">
        <v>0.3266309636499775</v>
      </c>
      <c r="V12" s="24" t="n">
        <v>0.3456215221071439</v>
      </c>
      <c r="W12" s="24" t="n">
        <v>0.3450354793286501</v>
      </c>
      <c r="Y12" s="24" t="n">
        <v>0.3443428601497219</v>
      </c>
      <c r="Z12" s="24" t="n">
        <v>0.326520159945269</v>
      </c>
      <c r="AA12" s="24" t="n">
        <v>0.3218452601177876</v>
      </c>
      <c r="AB12" s="24" t="n">
        <v>0.3065579062914401</v>
      </c>
      <c r="AD12" s="24" t="n">
        <v>0.3083906928218307</v>
      </c>
      <c r="AE12" s="24" t="n">
        <v>0.3608048062972048</v>
      </c>
      <c r="AF12" s="24" t="n">
        <v>0.3820445116197643</v>
      </c>
      <c r="AG12" s="24" t="n">
        <v>0.4141368930892188</v>
      </c>
      <c r="AH12" s="24" t="n">
        <v>0.2162009612471145</v>
      </c>
      <c r="AI12" s="24" t="n">
        <v>0.3463950124385439</v>
      </c>
      <c r="AJ12" s="24" t="n">
        <v>0.3102343745872247</v>
      </c>
      <c r="AL12" s="24" t="n">
        <v>0.302101020727945</v>
      </c>
      <c r="AM12" s="24" t="n">
        <v>0.3632512481201295</v>
      </c>
      <c r="AN12" s="24" t="n">
        <v>0.4074945042699625</v>
      </c>
      <c r="AO12" s="24" t="n">
        <v>0.3864833431451862</v>
      </c>
      <c r="AP12" s="24" t="n">
        <v>0.2472396311566805</v>
      </c>
      <c r="AQ12" s="24" t="n">
        <v>0.2950050367916451</v>
      </c>
      <c r="AR12" s="24" t="n">
        <v>0.358939709703213</v>
      </c>
      <c r="AS12" s="24" t="n">
        <v>0.3028539134854522</v>
      </c>
      <c r="AU12" s="24" t="n">
        <v>0.4876549181507996</v>
      </c>
      <c r="AV12" s="24" t="n">
        <v>0.2553209423399008</v>
      </c>
      <c r="AW12" s="24" t="n">
        <v>0.251318735709652</v>
      </c>
      <c r="AX12" s="24" t="n">
        <v>0.3891435195626406</v>
      </c>
    </row>
    <row r="13" ht="19" customHeight="1">
      <c r="B13" s="26" t="inlineStr">
        <is>
          <t>Strongly agree</t>
        </is>
      </c>
      <c r="C13" s="24" t="n">
        <v>0.5108493002970861</v>
      </c>
      <c r="D13" s="24" t="n">
        <v>0.5110224185088453</v>
      </c>
      <c r="E13" s="24" t="n">
        <v>0.5105426926868406</v>
      </c>
      <c r="G13" s="24" t="n">
        <v>0.4057910758438134</v>
      </c>
      <c r="H13" s="24" t="n">
        <v>0.4321194605160698</v>
      </c>
      <c r="I13" s="24" t="n">
        <v>0.4771301503332325</v>
      </c>
      <c r="J13" s="24" t="n">
        <v>0.5550462834165344</v>
      </c>
      <c r="K13" s="24" t="n">
        <v>0.6088810673153985</v>
      </c>
      <c r="L13" s="24" t="n">
        <v>0.5696895711406403</v>
      </c>
      <c r="N13" s="24" t="n">
        <v>0.521815434498075</v>
      </c>
      <c r="O13" s="24" t="n">
        <v>0.510387417155195</v>
      </c>
      <c r="P13" s="24" t="n">
        <v>0.4786433336462897</v>
      </c>
      <c r="Q13" s="24" t="n">
        <v>0.534460635888484</v>
      </c>
      <c r="R13" s="24" t="n">
        <v>0.4651436461464862</v>
      </c>
      <c r="S13" s="24" t="n">
        <v>0.5482276576233452</v>
      </c>
      <c r="T13" s="24" t="n">
        <v>0.4685170068284837</v>
      </c>
      <c r="U13" s="24" t="n">
        <v>0.5256491275160224</v>
      </c>
      <c r="V13" s="24" t="n">
        <v>0.5296781634036357</v>
      </c>
      <c r="W13" s="24" t="n">
        <v>0.5140597916136815</v>
      </c>
      <c r="Y13" s="24" t="n">
        <v>0.4732893455090453</v>
      </c>
      <c r="Z13" s="24" t="n">
        <v>0.527090642673018</v>
      </c>
      <c r="AA13" s="24" t="n">
        <v>0.5354754149948434</v>
      </c>
      <c r="AB13" s="24" t="n">
        <v>0.5128845571479266</v>
      </c>
      <c r="AD13" s="24" t="n">
        <v>0.5507789572548761</v>
      </c>
      <c r="AE13" s="24" t="n">
        <v>0.4825426265520775</v>
      </c>
      <c r="AF13" s="24" t="n">
        <v>0.4166297150193678</v>
      </c>
      <c r="AG13" s="24" t="n">
        <v>0.3645574891912981</v>
      </c>
      <c r="AH13" s="24" t="n">
        <v>0.6807844446734452</v>
      </c>
      <c r="AI13" s="24" t="n">
        <v>0.3568386730870532</v>
      </c>
      <c r="AJ13" s="24" t="n">
        <v>0.4982713865385898</v>
      </c>
      <c r="AL13" s="24" t="n">
        <v>0.5427734184191059</v>
      </c>
      <c r="AM13" s="24" t="n">
        <v>0.4507621318015797</v>
      </c>
      <c r="AN13" s="24" t="n">
        <v>0.4218821529769429</v>
      </c>
      <c r="AO13" s="24" t="n">
        <v>0.3626138791451632</v>
      </c>
      <c r="AP13" s="24" t="n">
        <v>0.6524030237118218</v>
      </c>
      <c r="AQ13" s="24" t="n">
        <v>0.4808607775164379</v>
      </c>
      <c r="AR13" s="24" t="n">
        <v>0.4824528287582122</v>
      </c>
      <c r="AS13" s="24" t="n">
        <v>0.5958541411255808</v>
      </c>
      <c r="AU13" s="24" t="n">
        <v>0.2575827891922304</v>
      </c>
      <c r="AV13" s="24" t="n">
        <v>0.6939615940886216</v>
      </c>
      <c r="AW13" s="24" t="n">
        <v>0.701435461747664</v>
      </c>
      <c r="AX13" s="24" t="n">
        <v>0.1343665201199487</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5.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Tougher sentences are the most effective way to deter people from committing crimes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0.03217029075783871</v>
      </c>
      <c r="D9" s="24" t="n">
        <v>0.03329003977961203</v>
      </c>
      <c r="E9" s="24" t="n">
        <v>0.03117151899138526</v>
      </c>
      <c r="G9" s="24" t="n">
        <v>0.05377810221987993</v>
      </c>
      <c r="H9" s="24" t="n">
        <v>0.03897927407713524</v>
      </c>
      <c r="I9" s="24" t="n">
        <v>0.03234826802013726</v>
      </c>
      <c r="J9" s="24" t="n">
        <v>0.02204925194825167</v>
      </c>
      <c r="K9" s="24" t="n">
        <v>0.02026031985386867</v>
      </c>
      <c r="L9" s="24" t="n">
        <v>0.02845917027024633</v>
      </c>
      <c r="N9" s="24" t="n">
        <v>0.01784545641993443</v>
      </c>
      <c r="O9" s="24" t="n">
        <v>0.02744605799597663</v>
      </c>
      <c r="P9" s="24" t="n">
        <v>0.03226093029340816</v>
      </c>
      <c r="Q9" s="24" t="n">
        <v>0.01028254132432371</v>
      </c>
      <c r="R9" s="24" t="n">
        <v>0.03471477879604917</v>
      </c>
      <c r="S9" s="24" t="n">
        <v>0.05022579259803523</v>
      </c>
      <c r="T9" s="24" t="n">
        <v>0.03794646200314716</v>
      </c>
      <c r="U9" s="24" t="n">
        <v>0.02554620830205143</v>
      </c>
      <c r="V9" s="24" t="n">
        <v>0.0403346435095531</v>
      </c>
      <c r="W9" s="24" t="n">
        <v>0.03449515894151904</v>
      </c>
      <c r="Y9" s="24" t="n">
        <v>0.04007079058910518</v>
      </c>
      <c r="Z9" s="24" t="n">
        <v>0.02473692111655383</v>
      </c>
      <c r="AA9" s="24" t="n">
        <v>0.03884738169956061</v>
      </c>
      <c r="AB9" s="24" t="n">
        <v>0.02547774859900931</v>
      </c>
      <c r="AD9" s="24" t="n">
        <v>0.0203307190511993</v>
      </c>
      <c r="AE9" s="24" t="n">
        <v>0.0349795399070388</v>
      </c>
      <c r="AF9" s="24" t="n">
        <v>0.05747776701567472</v>
      </c>
      <c r="AG9" s="24" t="n">
        <v>0.04047668848818762</v>
      </c>
      <c r="AH9" s="24" t="n">
        <v>0.01372532009027818</v>
      </c>
      <c r="AI9" s="24" t="n">
        <v>0</v>
      </c>
      <c r="AJ9" s="24" t="n">
        <v>0.0415700803418658</v>
      </c>
      <c r="AL9" s="24" t="n">
        <v>0.009832884575970426</v>
      </c>
      <c r="AM9" s="24" t="n">
        <v>0.05161718776301086</v>
      </c>
      <c r="AN9" s="24" t="n">
        <v>0.04834830598146794</v>
      </c>
      <c r="AO9" s="24" t="n">
        <v>0.0684213104366722</v>
      </c>
      <c r="AP9" s="24" t="n">
        <v>0.01535658856061666</v>
      </c>
      <c r="AQ9" s="24" t="n">
        <v>0.03029710170927821</v>
      </c>
      <c r="AR9" s="24" t="n">
        <v>0.01921200590601905</v>
      </c>
      <c r="AS9" s="24" t="n">
        <v>0.01137504154290872</v>
      </c>
      <c r="AU9" s="24" t="n">
        <v>0.1190420139103982</v>
      </c>
      <c r="AV9" s="24" t="n">
        <v>0.003596066590652631</v>
      </c>
      <c r="AW9" s="24" t="n">
        <v>0</v>
      </c>
      <c r="AX9" s="24" t="n">
        <v>0.0363982503204657</v>
      </c>
    </row>
    <row r="10" ht="19" customHeight="1">
      <c r="B10" s="26" t="inlineStr">
        <is>
          <t>Somewhat disagree</t>
        </is>
      </c>
      <c r="C10" s="24" t="n">
        <v>0.09605289729872964</v>
      </c>
      <c r="D10" s="24" t="n">
        <v>0.09748407847204199</v>
      </c>
      <c r="E10" s="24" t="n">
        <v>0.0949412751842332</v>
      </c>
      <c r="G10" s="24" t="n">
        <v>0.120424251195776</v>
      </c>
      <c r="H10" s="24" t="n">
        <v>0.1251063709657239</v>
      </c>
      <c r="I10" s="24" t="n">
        <v>0.0939347598065875</v>
      </c>
      <c r="J10" s="24" t="n">
        <v>0.07432029311057943</v>
      </c>
      <c r="K10" s="24" t="n">
        <v>0.08443902243534734</v>
      </c>
      <c r="L10" s="24" t="n">
        <v>0.08352772194961051</v>
      </c>
      <c r="N10" s="24" t="n">
        <v>0.1068282954669095</v>
      </c>
      <c r="O10" s="24" t="n">
        <v>0.1038620019576051</v>
      </c>
      <c r="P10" s="24" t="n">
        <v>0.1065742140793904</v>
      </c>
      <c r="Q10" s="24" t="n">
        <v>0.08637332104653868</v>
      </c>
      <c r="R10" s="24" t="n">
        <v>0.07917177363298813</v>
      </c>
      <c r="S10" s="24" t="n">
        <v>0.04803742028447865</v>
      </c>
      <c r="T10" s="24" t="n">
        <v>0.08110787174074102</v>
      </c>
      <c r="U10" s="24" t="n">
        <v>0.1096049884768177</v>
      </c>
      <c r="V10" s="24" t="n">
        <v>0.1091669138285013</v>
      </c>
      <c r="W10" s="24" t="n">
        <v>0.1212863107864908</v>
      </c>
      <c r="Y10" s="24" t="n">
        <v>0.1027148828196295</v>
      </c>
      <c r="Z10" s="24" t="n">
        <v>0.1250212577014762</v>
      </c>
      <c r="AA10" s="24" t="n">
        <v>0.07024488634824624</v>
      </c>
      <c r="AB10" s="24" t="n">
        <v>0.08149984447453218</v>
      </c>
      <c r="AD10" s="24" t="n">
        <v>0.04557550605506693</v>
      </c>
      <c r="AE10" s="24" t="n">
        <v>0.1233729975898689</v>
      </c>
      <c r="AF10" s="24" t="n">
        <v>0.1158608045893711</v>
      </c>
      <c r="AG10" s="24" t="n">
        <v>0.1858798746283606</v>
      </c>
      <c r="AH10" s="24" t="n">
        <v>0.04969199459045466</v>
      </c>
      <c r="AI10" s="24" t="n">
        <v>0.05552786370529108</v>
      </c>
      <c r="AJ10" s="24" t="n">
        <v>0.09964936977018619</v>
      </c>
      <c r="AL10" s="24" t="n">
        <v>0.05112632117105347</v>
      </c>
      <c r="AM10" s="24" t="n">
        <v>0.1232691401075038</v>
      </c>
      <c r="AN10" s="24" t="n">
        <v>0.138110645534008</v>
      </c>
      <c r="AO10" s="24" t="n">
        <v>0.1830186779386936</v>
      </c>
      <c r="AP10" s="24" t="n">
        <v>0.05267749619367051</v>
      </c>
      <c r="AQ10" s="24" t="n">
        <v>0.07886276121449791</v>
      </c>
      <c r="AR10" s="24" t="n">
        <v>0.0884063607675637</v>
      </c>
      <c r="AS10" s="24" t="n">
        <v>0.09324138287553965</v>
      </c>
      <c r="AU10" s="24" t="n">
        <v>0.3238699626789474</v>
      </c>
      <c r="AV10" s="24" t="n">
        <v>0.02783328614090302</v>
      </c>
      <c r="AW10" s="24" t="n">
        <v>0.004520482993521945</v>
      </c>
      <c r="AX10" s="24" t="n">
        <v>0.1110975688315486</v>
      </c>
    </row>
    <row r="11" ht="32" customHeight="1">
      <c r="B11" s="26" t="inlineStr">
        <is>
          <t>Neither agree nor disagree</t>
        </is>
      </c>
      <c r="C11" s="24" t="n">
        <v>0.1826483952746666</v>
      </c>
      <c r="D11" s="24" t="n">
        <v>0.1826390195289145</v>
      </c>
      <c r="E11" s="24" t="n">
        <v>0.1819484733806556</v>
      </c>
      <c r="G11" s="24" t="n">
        <v>0.2522859394678</v>
      </c>
      <c r="H11" s="24" t="n">
        <v>0.1866365005519247</v>
      </c>
      <c r="I11" s="24" t="n">
        <v>0.1858300047130491</v>
      </c>
      <c r="J11" s="24" t="n">
        <v>0.1714891314804872</v>
      </c>
      <c r="K11" s="24" t="n">
        <v>0.1741922072201084</v>
      </c>
      <c r="L11" s="24" t="n">
        <v>0.1456584822673223</v>
      </c>
      <c r="N11" s="24" t="n">
        <v>0.2206214930969684</v>
      </c>
      <c r="O11" s="24" t="n">
        <v>0.1837484390580363</v>
      </c>
      <c r="P11" s="24" t="n">
        <v>0.1847476425954555</v>
      </c>
      <c r="Q11" s="24" t="n">
        <v>0.2163783463256954</v>
      </c>
      <c r="R11" s="24" t="n">
        <v>0.2278698697814886</v>
      </c>
      <c r="S11" s="24" t="n">
        <v>0.1547315389021212</v>
      </c>
      <c r="T11" s="24" t="n">
        <v>0.1764444181610814</v>
      </c>
      <c r="U11" s="24" t="n">
        <v>0.16643762354259</v>
      </c>
      <c r="V11" s="24" t="n">
        <v>0.1794154581445662</v>
      </c>
      <c r="W11" s="24" t="n">
        <v>0.1540869751175367</v>
      </c>
      <c r="Y11" s="24" t="n">
        <v>0.1897094280004032</v>
      </c>
      <c r="Z11" s="24" t="n">
        <v>0.1884717560091617</v>
      </c>
      <c r="AA11" s="24" t="n">
        <v>0.1419047612849488</v>
      </c>
      <c r="AB11" s="24" t="n">
        <v>0.2048322293994168</v>
      </c>
      <c r="AD11" s="24" t="n">
        <v>0.1459624597744276</v>
      </c>
      <c r="AE11" s="24" t="n">
        <v>0.1465893498742961</v>
      </c>
      <c r="AF11" s="24" t="n">
        <v>0.2469120594441054</v>
      </c>
      <c r="AG11" s="24" t="n">
        <v>0.1993025989603439</v>
      </c>
      <c r="AH11" s="24" t="n">
        <v>0.1459869419007088</v>
      </c>
      <c r="AI11" s="24" t="n">
        <v>0.4080290883257734</v>
      </c>
      <c r="AJ11" s="24" t="n">
        <v>0.241458704039093</v>
      </c>
      <c r="AL11" s="24" t="n">
        <v>0.184421323444576</v>
      </c>
      <c r="AM11" s="24" t="n">
        <v>0.1687022335673365</v>
      </c>
      <c r="AN11" s="24" t="n">
        <v>0.2486449021709079</v>
      </c>
      <c r="AO11" s="24" t="n">
        <v>0.1689053186009521</v>
      </c>
      <c r="AP11" s="24" t="n">
        <v>0.1253478531686162</v>
      </c>
      <c r="AQ11" s="24" t="n">
        <v>0.2828168779697951</v>
      </c>
      <c r="AR11" s="24" t="n">
        <v>0.2153254598281171</v>
      </c>
      <c r="AS11" s="24" t="n">
        <v>0.1968316404412894</v>
      </c>
      <c r="AU11" s="24" t="n">
        <v>0.3559395627848817</v>
      </c>
      <c r="AV11" s="24" t="n">
        <v>0.0999024614568115</v>
      </c>
      <c r="AW11" s="24" t="n">
        <v>0.05079471111701898</v>
      </c>
      <c r="AX11" s="24" t="n">
        <v>0.373869835062096</v>
      </c>
    </row>
    <row r="12" ht="19" customHeight="1">
      <c r="B12" s="26" t="inlineStr">
        <is>
          <t>Somewhat agree</t>
        </is>
      </c>
      <c r="C12" s="24" t="n">
        <v>0.3176760761201101</v>
      </c>
      <c r="D12" s="24" t="n">
        <v>0.3169474506306353</v>
      </c>
      <c r="E12" s="24" t="n">
        <v>0.31934260599524</v>
      </c>
      <c r="G12" s="24" t="n">
        <v>0.3167169896818789</v>
      </c>
      <c r="H12" s="24" t="n">
        <v>0.3273221646216234</v>
      </c>
      <c r="I12" s="24" t="n">
        <v>0.3305464671871987</v>
      </c>
      <c r="J12" s="24" t="n">
        <v>0.3308993521539534</v>
      </c>
      <c r="K12" s="24" t="n">
        <v>0.2849923991493081</v>
      </c>
      <c r="L12" s="24" t="n">
        <v>0.3112641860964544</v>
      </c>
      <c r="N12" s="24" t="n">
        <v>0.2480593425049012</v>
      </c>
      <c r="O12" s="24" t="n">
        <v>0.3782781668994136</v>
      </c>
      <c r="P12" s="24" t="n">
        <v>0.3283750682937248</v>
      </c>
      <c r="Q12" s="24" t="n">
        <v>0.2665805487443618</v>
      </c>
      <c r="R12" s="24" t="n">
        <v>0.3311417920324471</v>
      </c>
      <c r="S12" s="24" t="n">
        <v>0.3525244074883805</v>
      </c>
      <c r="T12" s="24" t="n">
        <v>0.3357463545582233</v>
      </c>
      <c r="U12" s="24" t="n">
        <v>0.2919267573613958</v>
      </c>
      <c r="V12" s="24" t="n">
        <v>0.3359138585803399</v>
      </c>
      <c r="W12" s="24" t="n">
        <v>0.3112179521477973</v>
      </c>
      <c r="Y12" s="24" t="n">
        <v>0.3279784021034113</v>
      </c>
      <c r="Z12" s="24" t="n">
        <v>0.3035514886114392</v>
      </c>
      <c r="AA12" s="24" t="n">
        <v>0.3282322277515637</v>
      </c>
      <c r="AB12" s="24" t="n">
        <v>0.311921472456466</v>
      </c>
      <c r="AD12" s="24" t="n">
        <v>0.3192003439524684</v>
      </c>
      <c r="AE12" s="24" t="n">
        <v>0.3631310405022457</v>
      </c>
      <c r="AF12" s="24" t="n">
        <v>0.3012494656783899</v>
      </c>
      <c r="AG12" s="24" t="n">
        <v>0.3317752453547824</v>
      </c>
      <c r="AH12" s="24" t="n">
        <v>0.2715134335373551</v>
      </c>
      <c r="AI12" s="24" t="n">
        <v>0.3443870662427038</v>
      </c>
      <c r="AJ12" s="24" t="n">
        <v>0.2772865544735769</v>
      </c>
      <c r="AL12" s="24" t="n">
        <v>0.3261015689426652</v>
      </c>
      <c r="AM12" s="24" t="n">
        <v>0.3551152107558723</v>
      </c>
      <c r="AN12" s="24" t="n">
        <v>0.280977220552627</v>
      </c>
      <c r="AO12" s="24" t="n">
        <v>0.3700615421517311</v>
      </c>
      <c r="AP12" s="24" t="n">
        <v>0.2889072383306441</v>
      </c>
      <c r="AQ12" s="24" t="n">
        <v>0.2805173839323893</v>
      </c>
      <c r="AR12" s="24" t="n">
        <v>0.3256148780566269</v>
      </c>
      <c r="AS12" s="24" t="n">
        <v>0.2647135054521002</v>
      </c>
      <c r="AU12" s="24" t="n">
        <v>0.1866451297026489</v>
      </c>
      <c r="AV12" s="24" t="n">
        <v>0.3039114383958925</v>
      </c>
      <c r="AW12" s="24" t="n">
        <v>0.3785151539140763</v>
      </c>
      <c r="AX12" s="24" t="n">
        <v>0.3784298410867555</v>
      </c>
    </row>
    <row r="13" ht="19" customHeight="1">
      <c r="B13" s="26" t="inlineStr">
        <is>
          <t>Strongly agree</t>
        </is>
      </c>
      <c r="C13" s="24" t="n">
        <v>0.3714523405486549</v>
      </c>
      <c r="D13" s="24" t="n">
        <v>0.3696394115887963</v>
      </c>
      <c r="E13" s="24" t="n">
        <v>0.3725961264484859</v>
      </c>
      <c r="G13" s="24" t="n">
        <v>0.2567947174346653</v>
      </c>
      <c r="H13" s="24" t="n">
        <v>0.3219556897835927</v>
      </c>
      <c r="I13" s="24" t="n">
        <v>0.3573405002730274</v>
      </c>
      <c r="J13" s="24" t="n">
        <v>0.4012419713067282</v>
      </c>
      <c r="K13" s="24" t="n">
        <v>0.4361160513413673</v>
      </c>
      <c r="L13" s="24" t="n">
        <v>0.4310904394163664</v>
      </c>
      <c r="N13" s="24" t="n">
        <v>0.4066454125112862</v>
      </c>
      <c r="O13" s="24" t="n">
        <v>0.3066653340889686</v>
      </c>
      <c r="P13" s="24" t="n">
        <v>0.348042144738021</v>
      </c>
      <c r="Q13" s="24" t="n">
        <v>0.4203852425590804</v>
      </c>
      <c r="R13" s="24" t="n">
        <v>0.3271017857570271</v>
      </c>
      <c r="S13" s="24" t="n">
        <v>0.3944808407269845</v>
      </c>
      <c r="T13" s="24" t="n">
        <v>0.3687548935368071</v>
      </c>
      <c r="U13" s="24" t="n">
        <v>0.406484422317145</v>
      </c>
      <c r="V13" s="24" t="n">
        <v>0.3351691259370396</v>
      </c>
      <c r="W13" s="24" t="n">
        <v>0.3789136030066561</v>
      </c>
      <c r="Y13" s="24" t="n">
        <v>0.3395264964874507</v>
      </c>
      <c r="Z13" s="24" t="n">
        <v>0.3582185765613691</v>
      </c>
      <c r="AA13" s="24" t="n">
        <v>0.4207707429156806</v>
      </c>
      <c r="AB13" s="24" t="n">
        <v>0.3762687050705758</v>
      </c>
      <c r="AD13" s="24" t="n">
        <v>0.4689309711668378</v>
      </c>
      <c r="AE13" s="24" t="n">
        <v>0.3319270721265505</v>
      </c>
      <c r="AF13" s="24" t="n">
        <v>0.2784999032724589</v>
      </c>
      <c r="AG13" s="24" t="n">
        <v>0.2425655925683254</v>
      </c>
      <c r="AH13" s="24" t="n">
        <v>0.5190823098812032</v>
      </c>
      <c r="AI13" s="24" t="n">
        <v>0.1920559817262319</v>
      </c>
      <c r="AJ13" s="24" t="n">
        <v>0.3400352913752782</v>
      </c>
      <c r="AL13" s="24" t="n">
        <v>0.4285179018657347</v>
      </c>
      <c r="AM13" s="24" t="n">
        <v>0.3012962278062765</v>
      </c>
      <c r="AN13" s="24" t="n">
        <v>0.2839189257609892</v>
      </c>
      <c r="AO13" s="24" t="n">
        <v>0.209593150871951</v>
      </c>
      <c r="AP13" s="24" t="n">
        <v>0.5177108237464525</v>
      </c>
      <c r="AQ13" s="24" t="n">
        <v>0.3275058751740393</v>
      </c>
      <c r="AR13" s="24" t="n">
        <v>0.3514412954416732</v>
      </c>
      <c r="AS13" s="24" t="n">
        <v>0.433838429688162</v>
      </c>
      <c r="AU13" s="24" t="n">
        <v>0.01450333092312398</v>
      </c>
      <c r="AV13" s="24" t="n">
        <v>0.5647567474157403</v>
      </c>
      <c r="AW13" s="24" t="n">
        <v>0.5661696519753828</v>
      </c>
      <c r="AX13" s="24" t="n">
        <v>0.1002045046991343</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6.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Prisons should focus on preparing people to reintegrate into society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0.02613900305141341</v>
      </c>
      <c r="D9" s="24" t="n">
        <v>0.03396947500043005</v>
      </c>
      <c r="E9" s="24" t="n">
        <v>0.01855757527006734</v>
      </c>
      <c r="G9" s="24" t="n">
        <v>0.02284937299089259</v>
      </c>
      <c r="H9" s="24" t="n">
        <v>0.0255538841152251</v>
      </c>
      <c r="I9" s="24" t="n">
        <v>0.03367242437543277</v>
      </c>
      <c r="J9" s="24" t="n">
        <v>0.0150896532396521</v>
      </c>
      <c r="K9" s="24" t="n">
        <v>0.04428519037809722</v>
      </c>
      <c r="L9" s="24" t="n">
        <v>0.01946812610561631</v>
      </c>
      <c r="N9" s="24" t="n">
        <v>0.03822278930827575</v>
      </c>
      <c r="O9" s="24" t="n">
        <v>0.009780471352466345</v>
      </c>
      <c r="P9" s="24" t="n">
        <v>0.02329684810521089</v>
      </c>
      <c r="Q9" s="24" t="n">
        <v>0.0207450225586015</v>
      </c>
      <c r="R9" s="24" t="n">
        <v>0.0390935003037247</v>
      </c>
      <c r="S9" s="24" t="n">
        <v>0.004230456941394289</v>
      </c>
      <c r="T9" s="24" t="n">
        <v>0.00880697875243493</v>
      </c>
      <c r="U9" s="24" t="n">
        <v>0.04047985788574118</v>
      </c>
      <c r="V9" s="24" t="n">
        <v>0.03785338258010855</v>
      </c>
      <c r="W9" s="24" t="n">
        <v>0.02483557573365142</v>
      </c>
      <c r="Y9" s="24" t="n">
        <v>0.02504429459026837</v>
      </c>
      <c r="Z9" s="24" t="n">
        <v>0.02781390898797603</v>
      </c>
      <c r="AA9" s="24" t="n">
        <v>0.02806104879628258</v>
      </c>
      <c r="AB9" s="24" t="n">
        <v>0.02389133557181318</v>
      </c>
      <c r="AD9" s="24" t="n">
        <v>0.0298556278816258</v>
      </c>
      <c r="AE9" s="24" t="n">
        <v>0.01087321076542306</v>
      </c>
      <c r="AF9" s="24" t="n">
        <v>0.005678223099359428</v>
      </c>
      <c r="AG9" s="24" t="n">
        <v>0.01616004521766753</v>
      </c>
      <c r="AH9" s="24" t="n">
        <v>0.07383711576753486</v>
      </c>
      <c r="AI9" s="24" t="n">
        <v>0</v>
      </c>
      <c r="AJ9" s="24" t="n">
        <v>0.02759217164787701</v>
      </c>
      <c r="AL9" s="24" t="n">
        <v>0.01622813711674208</v>
      </c>
      <c r="AM9" s="24" t="n">
        <v>0.01381362496448107</v>
      </c>
      <c r="AN9" s="24" t="n">
        <v>0</v>
      </c>
      <c r="AO9" s="24" t="n">
        <v>0.004242598262999967</v>
      </c>
      <c r="AP9" s="24" t="n">
        <v>0.06270081963446338</v>
      </c>
      <c r="AQ9" s="24" t="n">
        <v>0.01993546448408432</v>
      </c>
      <c r="AR9" s="24" t="n">
        <v>0.02964483489678141</v>
      </c>
      <c r="AS9" s="24" t="n">
        <v>0.03658496666743977</v>
      </c>
      <c r="AU9" s="24" t="n">
        <v>0.004647910096808729</v>
      </c>
      <c r="AV9" s="24" t="n">
        <v>0.07538766893330279</v>
      </c>
      <c r="AW9" s="24" t="n">
        <v>0.003189589667582942</v>
      </c>
      <c r="AX9" s="24" t="n">
        <v>0.02059006341652853</v>
      </c>
    </row>
    <row r="10" ht="19" customHeight="1">
      <c r="B10" s="26" t="inlineStr">
        <is>
          <t>Somewhat disagree</t>
        </is>
      </c>
      <c r="C10" s="24" t="n">
        <v>0.06014748340406104</v>
      </c>
      <c r="D10" s="24" t="n">
        <v>0.06035826292519789</v>
      </c>
      <c r="E10" s="24" t="n">
        <v>0.06012187908504398</v>
      </c>
      <c r="G10" s="24" t="n">
        <v>0.0551430192476681</v>
      </c>
      <c r="H10" s="24" t="n">
        <v>0.08552463815299256</v>
      </c>
      <c r="I10" s="24" t="n">
        <v>0.05120170722698625</v>
      </c>
      <c r="J10" s="24" t="n">
        <v>0.05984442604300345</v>
      </c>
      <c r="K10" s="24" t="n">
        <v>0.04886772227619903</v>
      </c>
      <c r="L10" s="24" t="n">
        <v>0.05788656150063203</v>
      </c>
      <c r="N10" s="24" t="n">
        <v>0.07115744749962137</v>
      </c>
      <c r="O10" s="24" t="n">
        <v>0.05201097293955968</v>
      </c>
      <c r="P10" s="24" t="n">
        <v>0.06214743984563866</v>
      </c>
      <c r="Q10" s="24" t="n">
        <v>0.07886291069743805</v>
      </c>
      <c r="R10" s="24" t="n">
        <v>0.04748261426118142</v>
      </c>
      <c r="S10" s="24" t="n">
        <v>0.05862649087899669</v>
      </c>
      <c r="T10" s="24" t="n">
        <v>0.04456329486694578</v>
      </c>
      <c r="U10" s="24" t="n">
        <v>0.06623165524351111</v>
      </c>
      <c r="V10" s="24" t="n">
        <v>0.06942341782265846</v>
      </c>
      <c r="W10" s="24" t="n">
        <v>0.04051156396087326</v>
      </c>
      <c r="Y10" s="24" t="n">
        <v>0.07914386310934887</v>
      </c>
      <c r="Z10" s="24" t="n">
        <v>0.05621777245718779</v>
      </c>
      <c r="AA10" s="24" t="n">
        <v>0.05936305630219852</v>
      </c>
      <c r="AB10" s="24" t="n">
        <v>0.04440072913484368</v>
      </c>
      <c r="AD10" s="24" t="n">
        <v>0.09194089872512472</v>
      </c>
      <c r="AE10" s="24" t="n">
        <v>0.04638620292052899</v>
      </c>
      <c r="AF10" s="24" t="n">
        <v>0.03478534297904302</v>
      </c>
      <c r="AG10" s="24" t="n">
        <v>0.05757028531611103</v>
      </c>
      <c r="AH10" s="24" t="n">
        <v>0.04760327930968762</v>
      </c>
      <c r="AI10" s="24" t="n">
        <v>0.06394275230582347</v>
      </c>
      <c r="AJ10" s="24" t="n">
        <v>0.07299035364433908</v>
      </c>
      <c r="AL10" s="24" t="n">
        <v>0.07947767771692868</v>
      </c>
      <c r="AM10" s="24" t="n">
        <v>0.03787170474292358</v>
      </c>
      <c r="AN10" s="24" t="n">
        <v>0.05104590957249465</v>
      </c>
      <c r="AO10" s="24" t="n">
        <v>0.07761511318835329</v>
      </c>
      <c r="AP10" s="24" t="n">
        <v>0.07418906405640634</v>
      </c>
      <c r="AQ10" s="24" t="n">
        <v>0.05125674821844444</v>
      </c>
      <c r="AR10" s="24" t="n">
        <v>0.04267784631164875</v>
      </c>
      <c r="AS10" s="24" t="n">
        <v>0.05374669302290628</v>
      </c>
      <c r="AU10" s="24" t="n">
        <v>0.006524842487642639</v>
      </c>
      <c r="AV10" s="24" t="n">
        <v>0.1150657289356737</v>
      </c>
      <c r="AW10" s="24" t="n">
        <v>0.02355976964026591</v>
      </c>
      <c r="AX10" s="24" t="n">
        <v>0.1141498649225738</v>
      </c>
    </row>
    <row r="11" ht="32" customHeight="1">
      <c r="B11" s="26" t="inlineStr">
        <is>
          <t>Neither agree nor disagree</t>
        </is>
      </c>
      <c r="C11" s="24" t="n">
        <v>0.2295319262076371</v>
      </c>
      <c r="D11" s="24" t="n">
        <v>0.2203722829292114</v>
      </c>
      <c r="E11" s="24" t="n">
        <v>0.2383246162594557</v>
      </c>
      <c r="G11" s="24" t="n">
        <v>0.2513408556938435</v>
      </c>
      <c r="H11" s="24" t="n">
        <v>0.2109697062853323</v>
      </c>
      <c r="I11" s="24" t="n">
        <v>0.2532156632970561</v>
      </c>
      <c r="J11" s="24" t="n">
        <v>0.1996023487312415</v>
      </c>
      <c r="K11" s="24" t="n">
        <v>0.2381305931908277</v>
      </c>
      <c r="L11" s="24" t="n">
        <v>0.2295822961283889</v>
      </c>
      <c r="N11" s="24" t="n">
        <v>0.181522562960284</v>
      </c>
      <c r="O11" s="24" t="n">
        <v>0.19919304395119</v>
      </c>
      <c r="P11" s="24" t="n">
        <v>0.2023485824977724</v>
      </c>
      <c r="Q11" s="24" t="n">
        <v>0.2704000401908274</v>
      </c>
      <c r="R11" s="24" t="n">
        <v>0.2454970011301287</v>
      </c>
      <c r="S11" s="24" t="n">
        <v>0.2449425428872456</v>
      </c>
      <c r="T11" s="24" t="n">
        <v>0.2606916239246041</v>
      </c>
      <c r="U11" s="24" t="n">
        <v>0.2448180372222303</v>
      </c>
      <c r="V11" s="24" t="n">
        <v>0.1855008572873677</v>
      </c>
      <c r="W11" s="24" t="n">
        <v>0.2497504752693458</v>
      </c>
      <c r="Y11" s="24" t="n">
        <v>0.1957431681239959</v>
      </c>
      <c r="Z11" s="24" t="n">
        <v>0.2141651674976442</v>
      </c>
      <c r="AA11" s="24" t="n">
        <v>0.2503088846487536</v>
      </c>
      <c r="AB11" s="24" t="n">
        <v>0.2636907570507596</v>
      </c>
      <c r="AD11" s="24" t="n">
        <v>0.2430481272355519</v>
      </c>
      <c r="AE11" s="24" t="n">
        <v>0.1823275623682236</v>
      </c>
      <c r="AF11" s="24" t="n">
        <v>0.1648111665114088</v>
      </c>
      <c r="AG11" s="24" t="n">
        <v>0.1697495400500074</v>
      </c>
      <c r="AH11" s="24" t="n">
        <v>0.3088016854531803</v>
      </c>
      <c r="AI11" s="24" t="n">
        <v>0.3723836175691003</v>
      </c>
      <c r="AJ11" s="24" t="n">
        <v>0.2638834723187971</v>
      </c>
      <c r="AL11" s="24" t="n">
        <v>0.2523734901629774</v>
      </c>
      <c r="AM11" s="24" t="n">
        <v>0.1587045633759115</v>
      </c>
      <c r="AN11" s="24" t="n">
        <v>0.2005402845722379</v>
      </c>
      <c r="AO11" s="24" t="n">
        <v>0.1558090654766568</v>
      </c>
      <c r="AP11" s="24" t="n">
        <v>0.254528376938761</v>
      </c>
      <c r="AQ11" s="24" t="n">
        <v>0.3859663070632526</v>
      </c>
      <c r="AR11" s="24" t="n">
        <v>0.2455036391230017</v>
      </c>
      <c r="AS11" s="24" t="n">
        <v>0.2841846834252286</v>
      </c>
      <c r="AU11" s="24" t="n">
        <v>0.09362656958565828</v>
      </c>
      <c r="AV11" s="24" t="n">
        <v>0.3657460997518944</v>
      </c>
      <c r="AW11" s="24" t="n">
        <v>0.1031608861989291</v>
      </c>
      <c r="AX11" s="24" t="n">
        <v>0.4412324125230292</v>
      </c>
    </row>
    <row r="12" ht="19" customHeight="1">
      <c r="B12" s="26" t="inlineStr">
        <is>
          <t>Somewhat agree</t>
        </is>
      </c>
      <c r="C12" s="24" t="n">
        <v>0.4131015542412813</v>
      </c>
      <c r="D12" s="24" t="n">
        <v>0.4097239324209567</v>
      </c>
      <c r="E12" s="24" t="n">
        <v>0.4159021350550097</v>
      </c>
      <c r="G12" s="24" t="n">
        <v>0.3526780459145818</v>
      </c>
      <c r="H12" s="24" t="n">
        <v>0.3614041463492747</v>
      </c>
      <c r="I12" s="24" t="n">
        <v>0.3773269809863805</v>
      </c>
      <c r="J12" s="24" t="n">
        <v>0.4282904495056787</v>
      </c>
      <c r="K12" s="24" t="n">
        <v>0.4637642866196762</v>
      </c>
      <c r="L12" s="24" t="n">
        <v>0.4775613711254527</v>
      </c>
      <c r="N12" s="24" t="n">
        <v>0.4670732873742663</v>
      </c>
      <c r="O12" s="24" t="n">
        <v>0.4043023412095174</v>
      </c>
      <c r="P12" s="24" t="n">
        <v>0.4391583764177149</v>
      </c>
      <c r="Q12" s="24" t="n">
        <v>0.430733800884773</v>
      </c>
      <c r="R12" s="24" t="n">
        <v>0.3888974724233378</v>
      </c>
      <c r="S12" s="24" t="n">
        <v>0.4210157376729138</v>
      </c>
      <c r="T12" s="24" t="n">
        <v>0.4199064147370317</v>
      </c>
      <c r="U12" s="24" t="n">
        <v>0.3520849734793457</v>
      </c>
      <c r="V12" s="24" t="n">
        <v>0.42776928571159</v>
      </c>
      <c r="W12" s="24" t="n">
        <v>0.4174906818515013</v>
      </c>
      <c r="Y12" s="24" t="n">
        <v>0.4396789302015819</v>
      </c>
      <c r="Z12" s="24" t="n">
        <v>0.4106889108535899</v>
      </c>
      <c r="AA12" s="24" t="n">
        <v>0.3978752238458917</v>
      </c>
      <c r="AB12" s="24" t="n">
        <v>0.4003014827885228</v>
      </c>
      <c r="AD12" s="24" t="n">
        <v>0.4195580351181149</v>
      </c>
      <c r="AE12" s="24" t="n">
        <v>0.4471546496000005</v>
      </c>
      <c r="AF12" s="24" t="n">
        <v>0.4666378000882863</v>
      </c>
      <c r="AG12" s="24" t="n">
        <v>0.3884577070053598</v>
      </c>
      <c r="AH12" s="24" t="n">
        <v>0.3773483062668032</v>
      </c>
      <c r="AI12" s="24" t="n">
        <v>0.3037577220010922</v>
      </c>
      <c r="AJ12" s="24" t="n">
        <v>0.3769018377031313</v>
      </c>
      <c r="AL12" s="24" t="n">
        <v>0.415913227184746</v>
      </c>
      <c r="AM12" s="24" t="n">
        <v>0.4419165696543305</v>
      </c>
      <c r="AN12" s="24" t="n">
        <v>0.4172302490681159</v>
      </c>
      <c r="AO12" s="24" t="n">
        <v>0.3831832100781012</v>
      </c>
      <c r="AP12" s="24" t="n">
        <v>0.4001452662123028</v>
      </c>
      <c r="AQ12" s="24" t="n">
        <v>0.3746112252923493</v>
      </c>
      <c r="AR12" s="24" t="n">
        <v>0.4599557402873162</v>
      </c>
      <c r="AS12" s="24" t="n">
        <v>0.3763331817636656</v>
      </c>
      <c r="AU12" s="24" t="n">
        <v>0.4727563721530478</v>
      </c>
      <c r="AV12" s="24" t="n">
        <v>0.3496540305868946</v>
      </c>
      <c r="AW12" s="24" t="n">
        <v>0.4514770055699025</v>
      </c>
      <c r="AX12" s="24" t="n">
        <v>0.3617026718378257</v>
      </c>
    </row>
    <row r="13" ht="19" customHeight="1">
      <c r="B13" s="26" t="inlineStr">
        <is>
          <t>Strongly agree</t>
        </is>
      </c>
      <c r="C13" s="24" t="n">
        <v>0.2710800330956072</v>
      </c>
      <c r="D13" s="24" t="n">
        <v>0.2755760467242039</v>
      </c>
      <c r="E13" s="24" t="n">
        <v>0.2670937943304234</v>
      </c>
      <c r="G13" s="24" t="n">
        <v>0.3179887061530142</v>
      </c>
      <c r="H13" s="24" t="n">
        <v>0.3165476250971754</v>
      </c>
      <c r="I13" s="24" t="n">
        <v>0.2845832241141445</v>
      </c>
      <c r="J13" s="24" t="n">
        <v>0.2971731224804242</v>
      </c>
      <c r="K13" s="24" t="n">
        <v>0.2049522075351998</v>
      </c>
      <c r="L13" s="24" t="n">
        <v>0.2155016451399101</v>
      </c>
      <c r="N13" s="24" t="n">
        <v>0.2420239128575522</v>
      </c>
      <c r="O13" s="24" t="n">
        <v>0.3347131705472667</v>
      </c>
      <c r="P13" s="24" t="n">
        <v>0.2730487531336632</v>
      </c>
      <c r="Q13" s="24" t="n">
        <v>0.1992582256683601</v>
      </c>
      <c r="R13" s="24" t="n">
        <v>0.2790294118816275</v>
      </c>
      <c r="S13" s="24" t="n">
        <v>0.2711847716194495</v>
      </c>
      <c r="T13" s="24" t="n">
        <v>0.2660316877189836</v>
      </c>
      <c r="U13" s="24" t="n">
        <v>0.2963854761691717</v>
      </c>
      <c r="V13" s="24" t="n">
        <v>0.2794530565982755</v>
      </c>
      <c r="W13" s="24" t="n">
        <v>0.2674117031846283</v>
      </c>
      <c r="Y13" s="24" t="n">
        <v>0.2603897439748049</v>
      </c>
      <c r="Z13" s="24" t="n">
        <v>0.2911142402036021</v>
      </c>
      <c r="AA13" s="24" t="n">
        <v>0.2643917864068736</v>
      </c>
      <c r="AB13" s="24" t="n">
        <v>0.2677156954540607</v>
      </c>
      <c r="AD13" s="24" t="n">
        <v>0.2155973110395826</v>
      </c>
      <c r="AE13" s="24" t="n">
        <v>0.3132583743458238</v>
      </c>
      <c r="AF13" s="24" t="n">
        <v>0.3280874673219024</v>
      </c>
      <c r="AG13" s="24" t="n">
        <v>0.368062422410854</v>
      </c>
      <c r="AH13" s="24" t="n">
        <v>0.1924096132027939</v>
      </c>
      <c r="AI13" s="24" t="n">
        <v>0.2599159081239842</v>
      </c>
      <c r="AJ13" s="24" t="n">
        <v>0.2586321646858556</v>
      </c>
      <c r="AL13" s="24" t="n">
        <v>0.2360074678186057</v>
      </c>
      <c r="AM13" s="24" t="n">
        <v>0.3476935372623532</v>
      </c>
      <c r="AN13" s="24" t="n">
        <v>0.3311835567871517</v>
      </c>
      <c r="AO13" s="24" t="n">
        <v>0.3791500129938887</v>
      </c>
      <c r="AP13" s="24" t="n">
        <v>0.2084364731580665</v>
      </c>
      <c r="AQ13" s="24" t="n">
        <v>0.1682302549418692</v>
      </c>
      <c r="AR13" s="24" t="n">
        <v>0.2222179393812519</v>
      </c>
      <c r="AS13" s="24" t="n">
        <v>0.2491504751207598</v>
      </c>
      <c r="AU13" s="24" t="n">
        <v>0.4224443056768426</v>
      </c>
      <c r="AV13" s="24" t="n">
        <v>0.09414647179223416</v>
      </c>
      <c r="AW13" s="24" t="n">
        <v>0.4186127489233196</v>
      </c>
      <c r="AX13" s="24" t="n">
        <v>0.06232498730004274</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7.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People who break the law should face strict consequences regardless of their background</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0.01190045175269669</v>
      </c>
      <c r="D9" s="24" t="n">
        <v>0.01589815646196244</v>
      </c>
      <c r="E9" s="24" t="n">
        <v>0.008025555586415422</v>
      </c>
      <c r="G9" s="24" t="n">
        <v>0.01443771778234277</v>
      </c>
      <c r="H9" s="24" t="n">
        <v>0.02271873764792985</v>
      </c>
      <c r="I9" s="24" t="n">
        <v>0.0199704515679166</v>
      </c>
      <c r="J9" s="24" t="n">
        <v>0.00365536084966252</v>
      </c>
      <c r="K9" s="24" t="n">
        <v>0.01025918004693103</v>
      </c>
      <c r="L9" s="24" t="n">
        <v>0.002697514317194225</v>
      </c>
      <c r="N9" s="24" t="n">
        <v>0</v>
      </c>
      <c r="O9" s="24" t="n">
        <v>0.00926535020996077</v>
      </c>
      <c r="P9" s="24" t="n">
        <v>0.01088988736565467</v>
      </c>
      <c r="Q9" s="24" t="n">
        <v>0.004637281058207552</v>
      </c>
      <c r="R9" s="24" t="n">
        <v>0.005316696193972114</v>
      </c>
      <c r="S9" s="24" t="n">
        <v>0.01917804972773863</v>
      </c>
      <c r="T9" s="24" t="n">
        <v>0</v>
      </c>
      <c r="U9" s="24" t="n">
        <v>0.01835873829251282</v>
      </c>
      <c r="V9" s="24" t="n">
        <v>0.02286002434444142</v>
      </c>
      <c r="W9" s="24" t="n">
        <v>0.01119903673441836</v>
      </c>
      <c r="Y9" s="24" t="n">
        <v>0.01638485316047159</v>
      </c>
      <c r="Z9" s="24" t="n">
        <v>0.004518648398071584</v>
      </c>
      <c r="AA9" s="24" t="n">
        <v>0.01329290708347681</v>
      </c>
      <c r="AB9" s="24" t="n">
        <v>0.01349424942331414</v>
      </c>
      <c r="AD9" s="24" t="n">
        <v>0.01139288514933142</v>
      </c>
      <c r="AE9" s="24" t="n">
        <v>0.008385565763182942</v>
      </c>
      <c r="AF9" s="24" t="n">
        <v>0.0250706915606376</v>
      </c>
      <c r="AG9" s="24" t="n">
        <v>0.01604716737227681</v>
      </c>
      <c r="AH9" s="24" t="n">
        <v>0.006868150836948037</v>
      </c>
      <c r="AI9" s="24" t="n">
        <v>0</v>
      </c>
      <c r="AJ9" s="24" t="n">
        <v>0.01616319033210252</v>
      </c>
      <c r="AL9" s="24" t="n">
        <v>0.01660670372652585</v>
      </c>
      <c r="AM9" s="24" t="n">
        <v>0.01689674343924333</v>
      </c>
      <c r="AN9" s="24" t="n">
        <v>0.01598915818771129</v>
      </c>
      <c r="AO9" s="24" t="n">
        <v>0.01380368532087097</v>
      </c>
      <c r="AP9" s="24" t="n">
        <v>0.006430017101480201</v>
      </c>
      <c r="AQ9" s="24" t="n">
        <v>0.01867783896098729</v>
      </c>
      <c r="AR9" s="24" t="n">
        <v>0</v>
      </c>
      <c r="AS9" s="24" t="n">
        <v>0</v>
      </c>
      <c r="AU9" s="24" t="n">
        <v>0.0241723396375509</v>
      </c>
      <c r="AV9" s="24" t="n">
        <v>0</v>
      </c>
      <c r="AW9" s="24" t="n">
        <v>0</v>
      </c>
      <c r="AX9" s="24" t="n">
        <v>0.04062678554378541</v>
      </c>
    </row>
    <row r="10" ht="19" customHeight="1">
      <c r="B10" s="26" t="inlineStr">
        <is>
          <t>Somewhat disagree</t>
        </is>
      </c>
      <c r="C10" s="24" t="n">
        <v>0.04105736961757255</v>
      </c>
      <c r="D10" s="24" t="n">
        <v>0.03719924637702636</v>
      </c>
      <c r="E10" s="24" t="n">
        <v>0.04495472276118347</v>
      </c>
      <c r="G10" s="24" t="n">
        <v>0.07533225841140813</v>
      </c>
      <c r="H10" s="24" t="n">
        <v>0.05817329035649754</v>
      </c>
      <c r="I10" s="24" t="n">
        <v>0.04814757908982683</v>
      </c>
      <c r="J10" s="24" t="n">
        <v>0.04497193148583098</v>
      </c>
      <c r="K10" s="24" t="n">
        <v>0.01070590160424366</v>
      </c>
      <c r="L10" s="24" t="n">
        <v>0.01601583749740648</v>
      </c>
      <c r="N10" s="24" t="n">
        <v>0.05061595559991815</v>
      </c>
      <c r="O10" s="24" t="n">
        <v>0.01818070778601586</v>
      </c>
      <c r="P10" s="24" t="n">
        <v>0.04749756115572046</v>
      </c>
      <c r="Q10" s="24" t="n">
        <v>0.03100430923030085</v>
      </c>
      <c r="R10" s="24" t="n">
        <v>0.04064197235791054</v>
      </c>
      <c r="S10" s="24" t="n">
        <v>0.05475809409120783</v>
      </c>
      <c r="T10" s="24" t="n">
        <v>0.04437986765444574</v>
      </c>
      <c r="U10" s="24" t="n">
        <v>0.04138815069744125</v>
      </c>
      <c r="V10" s="24" t="n">
        <v>0.03117407923988612</v>
      </c>
      <c r="W10" s="24" t="n">
        <v>0.04441527109871133</v>
      </c>
      <c r="Y10" s="24" t="n">
        <v>0.03438235621581668</v>
      </c>
      <c r="Z10" s="24" t="n">
        <v>0.0462572267366269</v>
      </c>
      <c r="AA10" s="24" t="n">
        <v>0.0374428950716706</v>
      </c>
      <c r="AB10" s="24" t="n">
        <v>0.04604967000228423</v>
      </c>
      <c r="AD10" s="24" t="n">
        <v>0.02515563070592931</v>
      </c>
      <c r="AE10" s="24" t="n">
        <v>0.04251604311764415</v>
      </c>
      <c r="AF10" s="24" t="n">
        <v>0.05607205789931537</v>
      </c>
      <c r="AG10" s="24" t="n">
        <v>0.06007205051124335</v>
      </c>
      <c r="AH10" s="24" t="n">
        <v>0.024680242472837</v>
      </c>
      <c r="AI10" s="24" t="n">
        <v>0.0262129849718776</v>
      </c>
      <c r="AJ10" s="24" t="n">
        <v>0.05377776541863381</v>
      </c>
      <c r="AL10" s="24" t="n">
        <v>0.03163370038720328</v>
      </c>
      <c r="AM10" s="24" t="n">
        <v>0.0471814784009304</v>
      </c>
      <c r="AN10" s="24" t="n">
        <v>0.03866336013828639</v>
      </c>
      <c r="AO10" s="24" t="n">
        <v>0.09294279310501986</v>
      </c>
      <c r="AP10" s="24" t="n">
        <v>0.0224106550544367</v>
      </c>
      <c r="AQ10" s="24" t="n">
        <v>0.05233922388161687</v>
      </c>
      <c r="AR10" s="24" t="n">
        <v>0.01680726843086112</v>
      </c>
      <c r="AS10" s="24" t="n">
        <v>0.04858072734175707</v>
      </c>
      <c r="AU10" s="24" t="n">
        <v>0.08756299991636082</v>
      </c>
      <c r="AV10" s="24" t="n">
        <v>0</v>
      </c>
      <c r="AW10" s="24" t="n">
        <v>0.001620473269016304</v>
      </c>
      <c r="AX10" s="24" t="n">
        <v>0.1315515471206375</v>
      </c>
    </row>
    <row r="11" ht="32" customHeight="1">
      <c r="B11" s="26" t="inlineStr">
        <is>
          <t>Neither agree nor disagree</t>
        </is>
      </c>
      <c r="C11" s="24" t="n">
        <v>0.1150108355713312</v>
      </c>
      <c r="D11" s="24" t="n">
        <v>0.1263687839987299</v>
      </c>
      <c r="E11" s="24" t="n">
        <v>0.1042455924115125</v>
      </c>
      <c r="G11" s="24" t="n">
        <v>0.2015028597976824</v>
      </c>
      <c r="H11" s="24" t="n">
        <v>0.1346974715848523</v>
      </c>
      <c r="I11" s="24" t="n">
        <v>0.1437307989225294</v>
      </c>
      <c r="J11" s="24" t="n">
        <v>0.087034422585841</v>
      </c>
      <c r="K11" s="24" t="n">
        <v>0.08241794562703562</v>
      </c>
      <c r="L11" s="24" t="n">
        <v>0.06333371121675711</v>
      </c>
      <c r="N11" s="24" t="n">
        <v>0.05123237061984096</v>
      </c>
      <c r="O11" s="24" t="n">
        <v>0.1760569129633607</v>
      </c>
      <c r="P11" s="24" t="n">
        <v>0.1202376821242603</v>
      </c>
      <c r="Q11" s="24" t="n">
        <v>0.07681409490752877</v>
      </c>
      <c r="R11" s="24" t="n">
        <v>0.1125868419023081</v>
      </c>
      <c r="S11" s="24" t="n">
        <v>0.1060520065404608</v>
      </c>
      <c r="T11" s="24" t="n">
        <v>0.1186112040087785</v>
      </c>
      <c r="U11" s="24" t="n">
        <v>0.1336763986725963</v>
      </c>
      <c r="V11" s="24" t="n">
        <v>0.1218936255625264</v>
      </c>
      <c r="W11" s="24" t="n">
        <v>0.1197758368505651</v>
      </c>
      <c r="Y11" s="24" t="n">
        <v>0.1058822327973809</v>
      </c>
      <c r="Z11" s="24" t="n">
        <v>0.1023907790364453</v>
      </c>
      <c r="AA11" s="24" t="n">
        <v>0.1076181743628832</v>
      </c>
      <c r="AB11" s="24" t="n">
        <v>0.1444748871138434</v>
      </c>
      <c r="AD11" s="24" t="n">
        <v>0.06603191319815972</v>
      </c>
      <c r="AE11" s="24" t="n">
        <v>0.09826402262377526</v>
      </c>
      <c r="AF11" s="24" t="n">
        <v>0.1479400145503432</v>
      </c>
      <c r="AG11" s="24" t="n">
        <v>0.1848792150127276</v>
      </c>
      <c r="AH11" s="24" t="n">
        <v>0.09023428871601895</v>
      </c>
      <c r="AI11" s="24" t="n">
        <v>0.3064947026328622</v>
      </c>
      <c r="AJ11" s="24" t="n">
        <v>0.1473030538102483</v>
      </c>
      <c r="AL11" s="24" t="n">
        <v>0.06566003136995717</v>
      </c>
      <c r="AM11" s="24" t="n">
        <v>0.1243485964801174</v>
      </c>
      <c r="AN11" s="24" t="n">
        <v>0.1514457601516191</v>
      </c>
      <c r="AO11" s="24" t="n">
        <v>0.1759196010026468</v>
      </c>
      <c r="AP11" s="24" t="n">
        <v>0.06034344418804102</v>
      </c>
      <c r="AQ11" s="24" t="n">
        <v>0.193533038302436</v>
      </c>
      <c r="AR11" s="24" t="n">
        <v>0.147043709651185</v>
      </c>
      <c r="AS11" s="24" t="n">
        <v>0.09724882674406007</v>
      </c>
      <c r="AU11" s="24" t="n">
        <v>0.2279242972672322</v>
      </c>
      <c r="AV11" s="24" t="n">
        <v>0.01398135911541516</v>
      </c>
      <c r="AW11" s="24" t="n">
        <v>0.01562093702361516</v>
      </c>
      <c r="AX11" s="24" t="n">
        <v>0.3444888337494791</v>
      </c>
    </row>
    <row r="12" ht="19" customHeight="1">
      <c r="B12" s="26" t="inlineStr">
        <is>
          <t>Somewhat agree</t>
        </is>
      </c>
      <c r="C12" s="24" t="n">
        <v>0.307534520375862</v>
      </c>
      <c r="D12" s="24" t="n">
        <v>0.3052635710355239</v>
      </c>
      <c r="E12" s="24" t="n">
        <v>0.3084990634127386</v>
      </c>
      <c r="G12" s="24" t="n">
        <v>0.3115639570565836</v>
      </c>
      <c r="H12" s="24" t="n">
        <v>0.3485023834134169</v>
      </c>
      <c r="I12" s="24" t="n">
        <v>0.3031721910676668</v>
      </c>
      <c r="J12" s="24" t="n">
        <v>0.3162093727137333</v>
      </c>
      <c r="K12" s="24" t="n">
        <v>0.2621547888448806</v>
      </c>
      <c r="L12" s="24" t="n">
        <v>0.2985481894148994</v>
      </c>
      <c r="N12" s="24" t="n">
        <v>0.3818806557606337</v>
      </c>
      <c r="O12" s="24" t="n">
        <v>0.2906864011592699</v>
      </c>
      <c r="P12" s="24" t="n">
        <v>0.3163047869176243</v>
      </c>
      <c r="Q12" s="24" t="n">
        <v>0.3223283070292867</v>
      </c>
      <c r="R12" s="24" t="n">
        <v>0.3456317484532717</v>
      </c>
      <c r="S12" s="24" t="n">
        <v>0.3279350564598832</v>
      </c>
      <c r="T12" s="24" t="n">
        <v>0.2889761900890715</v>
      </c>
      <c r="U12" s="24" t="n">
        <v>0.3065860963791314</v>
      </c>
      <c r="V12" s="24" t="n">
        <v>0.2733018667266184</v>
      </c>
      <c r="W12" s="24" t="n">
        <v>0.2645136561636836</v>
      </c>
      <c r="Y12" s="24" t="n">
        <v>0.2943249649740044</v>
      </c>
      <c r="Z12" s="24" t="n">
        <v>0.3166119211482956</v>
      </c>
      <c r="AA12" s="24" t="n">
        <v>0.3339512059274583</v>
      </c>
      <c r="AB12" s="24" t="n">
        <v>0.2891318149226775</v>
      </c>
      <c r="AD12" s="24" t="n">
        <v>0.2707764319401349</v>
      </c>
      <c r="AE12" s="24" t="n">
        <v>0.3651767125751062</v>
      </c>
      <c r="AF12" s="24" t="n">
        <v>0.320789739169172</v>
      </c>
      <c r="AG12" s="24" t="n">
        <v>0.3570979633326855</v>
      </c>
      <c r="AH12" s="24" t="n">
        <v>0.2111090044329396</v>
      </c>
      <c r="AI12" s="24" t="n">
        <v>0.2374504222797437</v>
      </c>
      <c r="AJ12" s="24" t="n">
        <v>0.3032685605168199</v>
      </c>
      <c r="AL12" s="24" t="n">
        <v>0.2899045377307891</v>
      </c>
      <c r="AM12" s="24" t="n">
        <v>0.3393156078987466</v>
      </c>
      <c r="AN12" s="24" t="n">
        <v>0.3491560566351928</v>
      </c>
      <c r="AO12" s="24" t="n">
        <v>0.3625887548401751</v>
      </c>
      <c r="AP12" s="24" t="n">
        <v>0.2581456696101503</v>
      </c>
      <c r="AQ12" s="24" t="n">
        <v>0.3162948165632603</v>
      </c>
      <c r="AR12" s="24" t="n">
        <v>0.2982433287598645</v>
      </c>
      <c r="AS12" s="24" t="n">
        <v>0.2599165728828376</v>
      </c>
      <c r="AU12" s="24" t="n">
        <v>0.433534667827473</v>
      </c>
      <c r="AV12" s="24" t="n">
        <v>0.2226703402864939</v>
      </c>
      <c r="AW12" s="24" t="n">
        <v>0.2789350920861662</v>
      </c>
      <c r="AX12" s="24" t="n">
        <v>0.3469175135299899</v>
      </c>
    </row>
    <row r="13" ht="19" customHeight="1">
      <c r="B13" s="26" t="inlineStr">
        <is>
          <t>Strongly agree</t>
        </is>
      </c>
      <c r="C13" s="24" t="n">
        <v>0.5244968226825375</v>
      </c>
      <c r="D13" s="24" t="n">
        <v>0.5152702421267575</v>
      </c>
      <c r="E13" s="24" t="n">
        <v>0.53427506582815</v>
      </c>
      <c r="G13" s="24" t="n">
        <v>0.3971632069519831</v>
      </c>
      <c r="H13" s="24" t="n">
        <v>0.4359081169973034</v>
      </c>
      <c r="I13" s="24" t="n">
        <v>0.4849789793520603</v>
      </c>
      <c r="J13" s="24" t="n">
        <v>0.5481289123649323</v>
      </c>
      <c r="K13" s="24" t="n">
        <v>0.634462183876909</v>
      </c>
      <c r="L13" s="24" t="n">
        <v>0.6194047475537426</v>
      </c>
      <c r="N13" s="24" t="n">
        <v>0.516271018019607</v>
      </c>
      <c r="O13" s="24" t="n">
        <v>0.5058106278813929</v>
      </c>
      <c r="P13" s="24" t="n">
        <v>0.5050700824367402</v>
      </c>
      <c r="Q13" s="24" t="n">
        <v>0.5652160077746761</v>
      </c>
      <c r="R13" s="24" t="n">
        <v>0.4958227410925375</v>
      </c>
      <c r="S13" s="24" t="n">
        <v>0.4920767931807096</v>
      </c>
      <c r="T13" s="24" t="n">
        <v>0.5480327382477044</v>
      </c>
      <c r="U13" s="24" t="n">
        <v>0.4999906159583183</v>
      </c>
      <c r="V13" s="24" t="n">
        <v>0.5507704041265278</v>
      </c>
      <c r="W13" s="24" t="n">
        <v>0.5600961991526215</v>
      </c>
      <c r="Y13" s="24" t="n">
        <v>0.5490255928523264</v>
      </c>
      <c r="Z13" s="24" t="n">
        <v>0.5302214246805607</v>
      </c>
      <c r="AA13" s="24" t="n">
        <v>0.5076948175545111</v>
      </c>
      <c r="AB13" s="24" t="n">
        <v>0.5068493785378808</v>
      </c>
      <c r="AD13" s="24" t="n">
        <v>0.6266431390064446</v>
      </c>
      <c r="AE13" s="24" t="n">
        <v>0.4856576559202914</v>
      </c>
      <c r="AF13" s="24" t="n">
        <v>0.450127496820532</v>
      </c>
      <c r="AG13" s="24" t="n">
        <v>0.3819036037710666</v>
      </c>
      <c r="AH13" s="24" t="n">
        <v>0.6671083135412562</v>
      </c>
      <c r="AI13" s="24" t="n">
        <v>0.4298418901155166</v>
      </c>
      <c r="AJ13" s="24" t="n">
        <v>0.4794874299221956</v>
      </c>
      <c r="AL13" s="24" t="n">
        <v>0.5961950267855244</v>
      </c>
      <c r="AM13" s="24" t="n">
        <v>0.4722575737809623</v>
      </c>
      <c r="AN13" s="24" t="n">
        <v>0.4447456648871905</v>
      </c>
      <c r="AO13" s="24" t="n">
        <v>0.3547451657312874</v>
      </c>
      <c r="AP13" s="24" t="n">
        <v>0.6526702140458918</v>
      </c>
      <c r="AQ13" s="24" t="n">
        <v>0.4191550822916993</v>
      </c>
      <c r="AR13" s="24" t="n">
        <v>0.5379056931580896</v>
      </c>
      <c r="AS13" s="24" t="n">
        <v>0.594253873031345</v>
      </c>
      <c r="AU13" s="24" t="n">
        <v>0.2268056953513831</v>
      </c>
      <c r="AV13" s="24" t="n">
        <v>0.7633483005980908</v>
      </c>
      <c r="AW13" s="24" t="n">
        <v>0.7038234976212024</v>
      </c>
      <c r="AX13" s="24" t="n">
        <v>0.136415320056108</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8.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To what extent do you agree with the following statements? If you are unsure, please select 'Neither agree nor disagree'.: A prison sentence should act as both a punishment and rehabilitation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Strongly disagree</t>
        </is>
      </c>
      <c r="C9" s="24" t="n">
        <v>0.01384631623381365</v>
      </c>
      <c r="D9" s="24" t="n">
        <v>0.02008973713418301</v>
      </c>
      <c r="E9" s="24" t="n">
        <v>0.007780462905492016</v>
      </c>
      <c r="G9" s="24" t="n">
        <v>0.02334773007819385</v>
      </c>
      <c r="H9" s="24" t="n">
        <v>0.01388906209009653</v>
      </c>
      <c r="I9" s="24" t="n">
        <v>0.01669979544594991</v>
      </c>
      <c r="J9" s="24" t="n">
        <v>0</v>
      </c>
      <c r="K9" s="24" t="n">
        <v>0.02047243611415105</v>
      </c>
      <c r="L9" s="24" t="n">
        <v>0.0120262343225446</v>
      </c>
      <c r="N9" s="24" t="n">
        <v>0.009216853983193468</v>
      </c>
      <c r="O9" s="24" t="n">
        <v>0</v>
      </c>
      <c r="P9" s="24" t="n">
        <v>0.01585192797529969</v>
      </c>
      <c r="Q9" s="24" t="n">
        <v>0.004982144402327015</v>
      </c>
      <c r="R9" s="24" t="n">
        <v>0.01955185616117356</v>
      </c>
      <c r="S9" s="24" t="n">
        <v>0.004811313733878971</v>
      </c>
      <c r="T9" s="24" t="n">
        <v>0.009404826251013207</v>
      </c>
      <c r="U9" s="24" t="n">
        <v>0.03914960462054175</v>
      </c>
      <c r="V9" s="24" t="n">
        <v>0.003887625694548294</v>
      </c>
      <c r="W9" s="24" t="n">
        <v>0.01199831827984238</v>
      </c>
      <c r="Y9" s="24" t="n">
        <v>0.01832045603113903</v>
      </c>
      <c r="Z9" s="24" t="n">
        <v>0.008389583873678098</v>
      </c>
      <c r="AA9" s="24" t="n">
        <v>0.01338170381975921</v>
      </c>
      <c r="AB9" s="24" t="n">
        <v>0.01508719236689085</v>
      </c>
      <c r="AD9" s="24" t="n">
        <v>0.01506690673661818</v>
      </c>
      <c r="AE9" s="24" t="n">
        <v>0.007380839674693204</v>
      </c>
      <c r="AF9" s="24" t="n">
        <v>0.008004223448333844</v>
      </c>
      <c r="AG9" s="24" t="n">
        <v>0.01745848066543216</v>
      </c>
      <c r="AH9" s="24" t="n">
        <v>0.01901088025247082</v>
      </c>
      <c r="AI9" s="24" t="n">
        <v>0.0259219246771823</v>
      </c>
      <c r="AJ9" s="24" t="n">
        <v>0.01928353342610967</v>
      </c>
      <c r="AL9" s="24" t="n">
        <v>0.006885238687007791</v>
      </c>
      <c r="AM9" s="24" t="n">
        <v>0.01148457297959513</v>
      </c>
      <c r="AN9" s="24" t="n">
        <v>0.01753605181937708</v>
      </c>
      <c r="AO9" s="24" t="n">
        <v>0.01405179881265198</v>
      </c>
      <c r="AP9" s="24" t="n">
        <v>0.01792093292526513</v>
      </c>
      <c r="AQ9" s="24" t="n">
        <v>0.007052968951509342</v>
      </c>
      <c r="AR9" s="24" t="n">
        <v>0.0113493620095363</v>
      </c>
      <c r="AS9" s="24" t="n">
        <v>0.03526070161370251</v>
      </c>
      <c r="AU9" s="24" t="n">
        <v>0.01703056878623622</v>
      </c>
      <c r="AV9" s="24" t="n">
        <v>0.01519647737309364</v>
      </c>
      <c r="AW9" s="24" t="n">
        <v>0.004676667958234629</v>
      </c>
      <c r="AX9" s="24" t="n">
        <v>0.02671283560878191</v>
      </c>
    </row>
    <row r="10" ht="19" customHeight="1">
      <c r="B10" s="26" t="inlineStr">
        <is>
          <t>Somewhat disagree</t>
        </is>
      </c>
      <c r="C10" s="24" t="n">
        <v>0.03517122251411266</v>
      </c>
      <c r="D10" s="24" t="n">
        <v>0.03786916558777575</v>
      </c>
      <c r="E10" s="24" t="n">
        <v>0.03263764324274174</v>
      </c>
      <c r="G10" s="24" t="n">
        <v>0.06167005862292185</v>
      </c>
      <c r="H10" s="24" t="n">
        <v>0.05660639646952143</v>
      </c>
      <c r="I10" s="24" t="n">
        <v>0.05305567428744133</v>
      </c>
      <c r="J10" s="24" t="n">
        <v>0.01241395781481335</v>
      </c>
      <c r="K10" s="24" t="n">
        <v>0.02386751294371239</v>
      </c>
      <c r="L10" s="24" t="n">
        <v>0.01186489549331962</v>
      </c>
      <c r="N10" s="24" t="n">
        <v>0.08232071819458524</v>
      </c>
      <c r="O10" s="24" t="n">
        <v>0.03060441336211563</v>
      </c>
      <c r="P10" s="24" t="n">
        <v>0.02743589387134758</v>
      </c>
      <c r="Q10" s="24" t="n">
        <v>0.03691215378655765</v>
      </c>
      <c r="R10" s="24" t="n">
        <v>0.01117147267844865</v>
      </c>
      <c r="S10" s="24" t="n">
        <v>0.04250683172816984</v>
      </c>
      <c r="T10" s="24" t="n">
        <v>0.01735080217001764</v>
      </c>
      <c r="U10" s="24" t="n">
        <v>0.06312906123791588</v>
      </c>
      <c r="V10" s="24" t="n">
        <v>0.02188192861832912</v>
      </c>
      <c r="W10" s="24" t="n">
        <v>0.0225201536377045</v>
      </c>
      <c r="Y10" s="24" t="n">
        <v>0.02116206844605435</v>
      </c>
      <c r="Z10" s="24" t="n">
        <v>0.03593015086557261</v>
      </c>
      <c r="AA10" s="24" t="n">
        <v>0.04436855109562612</v>
      </c>
      <c r="AB10" s="24" t="n">
        <v>0.04141969212706832</v>
      </c>
      <c r="AD10" s="24" t="n">
        <v>0.02186399719677989</v>
      </c>
      <c r="AE10" s="24" t="n">
        <v>0.02551973159263736</v>
      </c>
      <c r="AF10" s="24" t="n">
        <v>0.02580888182108637</v>
      </c>
      <c r="AG10" s="24" t="n">
        <v>0.06025417619056129</v>
      </c>
      <c r="AH10" s="24" t="n">
        <v>0.05345523481300039</v>
      </c>
      <c r="AI10" s="24" t="n">
        <v>0</v>
      </c>
      <c r="AJ10" s="24" t="n">
        <v>0.04917167183571798</v>
      </c>
      <c r="AL10" s="24" t="n">
        <v>0.03199701040614981</v>
      </c>
      <c r="AM10" s="24" t="n">
        <v>0.01962106490563806</v>
      </c>
      <c r="AN10" s="24" t="n">
        <v>0.02089942634455854</v>
      </c>
      <c r="AO10" s="24" t="n">
        <v>0.04590064412302691</v>
      </c>
      <c r="AP10" s="24" t="n">
        <v>0.04491473817846593</v>
      </c>
      <c r="AQ10" s="24" t="n">
        <v>0.05351309300117138</v>
      </c>
      <c r="AR10" s="24" t="n">
        <v>0.0210030220307523</v>
      </c>
      <c r="AS10" s="24" t="n">
        <v>0.066349528907133</v>
      </c>
      <c r="AU10" s="24" t="n">
        <v>0.01618675907616544</v>
      </c>
      <c r="AV10" s="24" t="n">
        <v>0.03836080079385878</v>
      </c>
      <c r="AW10" s="24" t="n">
        <v>0.01016500936639759</v>
      </c>
      <c r="AX10" s="24" t="n">
        <v>0.105874175810959</v>
      </c>
    </row>
    <row r="11" ht="32" customHeight="1">
      <c r="B11" s="26" t="inlineStr">
        <is>
          <t>Neither agree nor disagree</t>
        </is>
      </c>
      <c r="C11" s="24" t="n">
        <v>0.1051956978919365</v>
      </c>
      <c r="D11" s="24" t="n">
        <v>0.09426477511035021</v>
      </c>
      <c r="E11" s="24" t="n">
        <v>0.1162043546151891</v>
      </c>
      <c r="G11" s="24" t="n">
        <v>0.15800910079028</v>
      </c>
      <c r="H11" s="24" t="n">
        <v>0.1283880657562803</v>
      </c>
      <c r="I11" s="24" t="n">
        <v>0.1163175350787973</v>
      </c>
      <c r="J11" s="24" t="n">
        <v>0.08465599584129764</v>
      </c>
      <c r="K11" s="24" t="n">
        <v>0.0935841153751192</v>
      </c>
      <c r="L11" s="24" t="n">
        <v>0.06699535002425853</v>
      </c>
      <c r="N11" s="24" t="n">
        <v>0.07947842549860498</v>
      </c>
      <c r="O11" s="24" t="n">
        <v>0.06887373596470528</v>
      </c>
      <c r="P11" s="24" t="n">
        <v>0.1061732188153666</v>
      </c>
      <c r="Q11" s="24" t="n">
        <v>0.1125118694805963</v>
      </c>
      <c r="R11" s="24" t="n">
        <v>0.1466119962919519</v>
      </c>
      <c r="S11" s="24" t="n">
        <v>0.1017411418263709</v>
      </c>
      <c r="T11" s="24" t="n">
        <v>0.09744252457261522</v>
      </c>
      <c r="U11" s="24" t="n">
        <v>0.1135634414290339</v>
      </c>
      <c r="V11" s="24" t="n">
        <v>0.1091171343668005</v>
      </c>
      <c r="W11" s="24" t="n">
        <v>0.08617555791408389</v>
      </c>
      <c r="Y11" s="24" t="n">
        <v>0.07649619967909788</v>
      </c>
      <c r="Z11" s="24" t="n">
        <v>0.09636278337539642</v>
      </c>
      <c r="AA11" s="24" t="n">
        <v>0.1125129388677907</v>
      </c>
      <c r="AB11" s="24" t="n">
        <v>0.1389205491712191</v>
      </c>
      <c r="AD11" s="24" t="n">
        <v>0.0949339089826038</v>
      </c>
      <c r="AE11" s="24" t="n">
        <v>0.08434390223720087</v>
      </c>
      <c r="AF11" s="24" t="n">
        <v>0.1038289741791249</v>
      </c>
      <c r="AG11" s="24" t="n">
        <v>0.1006237395794309</v>
      </c>
      <c r="AH11" s="24" t="n">
        <v>0.101715091358463</v>
      </c>
      <c r="AI11" s="24" t="n">
        <v>0.3036500299062564</v>
      </c>
      <c r="AJ11" s="24" t="n">
        <v>0.1297164546055102</v>
      </c>
      <c r="AL11" s="24" t="n">
        <v>0.09008274537300147</v>
      </c>
      <c r="AM11" s="24" t="n">
        <v>0.0971448135443571</v>
      </c>
      <c r="AN11" s="24" t="n">
        <v>0.07292045114050685</v>
      </c>
      <c r="AO11" s="24" t="n">
        <v>0.1255284334001171</v>
      </c>
      <c r="AP11" s="24" t="n">
        <v>0.08757475903576228</v>
      </c>
      <c r="AQ11" s="24" t="n">
        <v>0.1950892413677467</v>
      </c>
      <c r="AR11" s="24" t="n">
        <v>0.1118775598241757</v>
      </c>
      <c r="AS11" s="24" t="n">
        <v>0.1306027222005487</v>
      </c>
      <c r="AU11" s="24" t="n">
        <v>0.08426149497888094</v>
      </c>
      <c r="AV11" s="24" t="n">
        <v>0.1036283862878366</v>
      </c>
      <c r="AW11" s="24" t="n">
        <v>0.02939076452721259</v>
      </c>
      <c r="AX11" s="24" t="n">
        <v>0.2917849895369863</v>
      </c>
    </row>
    <row r="12" ht="19" customHeight="1">
      <c r="B12" s="26" t="inlineStr">
        <is>
          <t>Somewhat agree</t>
        </is>
      </c>
      <c r="C12" s="24" t="n">
        <v>0.3829922436507179</v>
      </c>
      <c r="D12" s="24" t="n">
        <v>0.3847547105573891</v>
      </c>
      <c r="E12" s="24" t="n">
        <v>0.3811626642685603</v>
      </c>
      <c r="G12" s="24" t="n">
        <v>0.3536984795157738</v>
      </c>
      <c r="H12" s="24" t="n">
        <v>0.3634834834818966</v>
      </c>
      <c r="I12" s="24" t="n">
        <v>0.3946798490418237</v>
      </c>
      <c r="J12" s="24" t="n">
        <v>0.3834005864306951</v>
      </c>
      <c r="K12" s="24" t="n">
        <v>0.3600565658081614</v>
      </c>
      <c r="L12" s="24" t="n">
        <v>0.4237635139301205</v>
      </c>
      <c r="N12" s="24" t="n">
        <v>0.364605571526575</v>
      </c>
      <c r="O12" s="24" t="n">
        <v>0.4328929283747677</v>
      </c>
      <c r="P12" s="24" t="n">
        <v>0.386873659085352</v>
      </c>
      <c r="Q12" s="24" t="n">
        <v>0.3997419905369576</v>
      </c>
      <c r="R12" s="24" t="n">
        <v>0.3868126867158087</v>
      </c>
      <c r="S12" s="24" t="n">
        <v>0.4230913266230333</v>
      </c>
      <c r="T12" s="24" t="n">
        <v>0.3695419782457353</v>
      </c>
      <c r="U12" s="24" t="n">
        <v>0.3067724865325502</v>
      </c>
      <c r="V12" s="24" t="n">
        <v>0.424858457982171</v>
      </c>
      <c r="W12" s="24" t="n">
        <v>0.3789996630069589</v>
      </c>
      <c r="Y12" s="24" t="n">
        <v>0.4052278686686971</v>
      </c>
      <c r="Z12" s="24" t="n">
        <v>0.3697252264411702</v>
      </c>
      <c r="AA12" s="24" t="n">
        <v>0.3565894762703073</v>
      </c>
      <c r="AB12" s="24" t="n">
        <v>0.3959833677895721</v>
      </c>
      <c r="AD12" s="24" t="n">
        <v>0.3453345147261664</v>
      </c>
      <c r="AE12" s="24" t="n">
        <v>0.426123163287327</v>
      </c>
      <c r="AF12" s="24" t="n">
        <v>0.4257836241031594</v>
      </c>
      <c r="AG12" s="24" t="n">
        <v>0.3648856302010309</v>
      </c>
      <c r="AH12" s="24" t="n">
        <v>0.3430892660669375</v>
      </c>
      <c r="AI12" s="24" t="n">
        <v>0.3267351169171933</v>
      </c>
      <c r="AJ12" s="24" t="n">
        <v>0.3696356922259223</v>
      </c>
      <c r="AL12" s="24" t="n">
        <v>0.3547453651562695</v>
      </c>
      <c r="AM12" s="24" t="n">
        <v>0.3970031473043391</v>
      </c>
      <c r="AN12" s="24" t="n">
        <v>0.4485903522523762</v>
      </c>
      <c r="AO12" s="24" t="n">
        <v>0.3986160540661678</v>
      </c>
      <c r="AP12" s="24" t="n">
        <v>0.3450877783460042</v>
      </c>
      <c r="AQ12" s="24" t="n">
        <v>0.3825542019967542</v>
      </c>
      <c r="AR12" s="24" t="n">
        <v>0.4102645472918915</v>
      </c>
      <c r="AS12" s="24" t="n">
        <v>0.3831370388026407</v>
      </c>
      <c r="AU12" s="24" t="n">
        <v>0.5116587577067709</v>
      </c>
      <c r="AV12" s="24" t="n">
        <v>0.3596425193786598</v>
      </c>
      <c r="AW12" s="24" t="n">
        <v>0.3057331647393449</v>
      </c>
      <c r="AX12" s="24" t="n">
        <v>0.419908472540733</v>
      </c>
    </row>
    <row r="13" ht="19" customHeight="1">
      <c r="B13" s="26" t="inlineStr">
        <is>
          <t>Strongly agree</t>
        </is>
      </c>
      <c r="C13" s="24" t="n">
        <v>0.4627945197094193</v>
      </c>
      <c r="D13" s="24" t="n">
        <v>0.4630216116103019</v>
      </c>
      <c r="E13" s="24" t="n">
        <v>0.4622148749680169</v>
      </c>
      <c r="G13" s="24" t="n">
        <v>0.4032746309928305</v>
      </c>
      <c r="H13" s="24" t="n">
        <v>0.4376329922022052</v>
      </c>
      <c r="I13" s="24" t="n">
        <v>0.4192471461459878</v>
      </c>
      <c r="J13" s="24" t="n">
        <v>0.5195294599131939</v>
      </c>
      <c r="K13" s="24" t="n">
        <v>0.502019369758856</v>
      </c>
      <c r="L13" s="24" t="n">
        <v>0.4853500062297567</v>
      </c>
      <c r="N13" s="24" t="n">
        <v>0.464378430797041</v>
      </c>
      <c r="O13" s="24" t="n">
        <v>0.4676289222984115</v>
      </c>
      <c r="P13" s="24" t="n">
        <v>0.4636653002526342</v>
      </c>
      <c r="Q13" s="24" t="n">
        <v>0.4458518417935614</v>
      </c>
      <c r="R13" s="24" t="n">
        <v>0.4358519881526173</v>
      </c>
      <c r="S13" s="24" t="n">
        <v>0.4278493860885471</v>
      </c>
      <c r="T13" s="24" t="n">
        <v>0.5062598687606187</v>
      </c>
      <c r="U13" s="24" t="n">
        <v>0.4773854061799581</v>
      </c>
      <c r="V13" s="24" t="n">
        <v>0.4402548533381513</v>
      </c>
      <c r="W13" s="24" t="n">
        <v>0.5003063071614102</v>
      </c>
      <c r="Y13" s="24" t="n">
        <v>0.4787934071750116</v>
      </c>
      <c r="Z13" s="24" t="n">
        <v>0.4895922554441827</v>
      </c>
      <c r="AA13" s="24" t="n">
        <v>0.4731473299465166</v>
      </c>
      <c r="AB13" s="24" t="n">
        <v>0.4085891985452496</v>
      </c>
      <c r="AD13" s="24" t="n">
        <v>0.5228006723578318</v>
      </c>
      <c r="AE13" s="24" t="n">
        <v>0.4566323632081415</v>
      </c>
      <c r="AF13" s="24" t="n">
        <v>0.4365742964482957</v>
      </c>
      <c r="AG13" s="24" t="n">
        <v>0.4567779733635444</v>
      </c>
      <c r="AH13" s="24" t="n">
        <v>0.4827295275091282</v>
      </c>
      <c r="AI13" s="24" t="n">
        <v>0.3436929284993682</v>
      </c>
      <c r="AJ13" s="24" t="n">
        <v>0.4321926479067399</v>
      </c>
      <c r="AL13" s="24" t="n">
        <v>0.5162896403775712</v>
      </c>
      <c r="AM13" s="24" t="n">
        <v>0.4747464012660705</v>
      </c>
      <c r="AN13" s="24" t="n">
        <v>0.4400537184431814</v>
      </c>
      <c r="AO13" s="24" t="n">
        <v>0.4159030695980362</v>
      </c>
      <c r="AP13" s="24" t="n">
        <v>0.5045017915145025</v>
      </c>
      <c r="AQ13" s="24" t="n">
        <v>0.3617904946828183</v>
      </c>
      <c r="AR13" s="24" t="n">
        <v>0.4455055088436444</v>
      </c>
      <c r="AS13" s="24" t="n">
        <v>0.384650008475975</v>
      </c>
      <c r="AU13" s="24" t="n">
        <v>0.3708624194519465</v>
      </c>
      <c r="AV13" s="24" t="n">
        <v>0.483171816166551</v>
      </c>
      <c r="AW13" s="24" t="n">
        <v>0.6500343934088103</v>
      </c>
      <c r="AX13" s="24" t="n">
        <v>0.1557195265025398</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9.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well or badly do you think prisons are currently performing in the UK?</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badly</t>
        </is>
      </c>
      <c r="C9" s="24" t="n">
        <v>0.1859929975429584</v>
      </c>
      <c r="D9" s="24" t="n">
        <v>0.2019207172443249</v>
      </c>
      <c r="E9" s="24" t="n">
        <v>0.1709706366894898</v>
      </c>
      <c r="G9" s="24" t="n">
        <v>0.08814672337919258</v>
      </c>
      <c r="H9" s="24" t="n">
        <v>0.1007325855616362</v>
      </c>
      <c r="I9" s="24" t="n">
        <v>0.1720943427143758</v>
      </c>
      <c r="J9" s="24" t="n">
        <v>0.2109376703375437</v>
      </c>
      <c r="K9" s="24" t="n">
        <v>0.2975453517548075</v>
      </c>
      <c r="L9" s="24" t="n">
        <v>0.235886966119686</v>
      </c>
      <c r="N9" s="24" t="n">
        <v>0.2477322903599445</v>
      </c>
      <c r="O9" s="24" t="n">
        <v>0.1572323791728325</v>
      </c>
      <c r="P9" s="24" t="n">
        <v>0.1638753830250676</v>
      </c>
      <c r="Q9" s="24" t="n">
        <v>0.1679110765667483</v>
      </c>
      <c r="R9" s="24" t="n">
        <v>0.1604016984723684</v>
      </c>
      <c r="S9" s="24" t="n">
        <v>0.1783283599869339</v>
      </c>
      <c r="T9" s="24" t="n">
        <v>0.1521458905608017</v>
      </c>
      <c r="U9" s="24" t="n">
        <v>0.2121713022687509</v>
      </c>
      <c r="V9" s="24" t="n">
        <v>0.2035049092888979</v>
      </c>
      <c r="W9" s="24" t="n">
        <v>0.2052677145838476</v>
      </c>
      <c r="Y9" s="24" t="n">
        <v>0.1870654602998102</v>
      </c>
      <c r="Z9" s="24" t="n">
        <v>0.1868224242213807</v>
      </c>
      <c r="AA9" s="24" t="n">
        <v>0.173490899414132</v>
      </c>
      <c r="AB9" s="24" t="n">
        <v>0.1949756392267234</v>
      </c>
      <c r="AD9" s="24" t="n">
        <v>0.1948523311049823</v>
      </c>
      <c r="AE9" s="24" t="n">
        <v>0.1538341860148573</v>
      </c>
      <c r="AF9" s="24" t="n">
        <v>0.1704977853759197</v>
      </c>
      <c r="AG9" s="24" t="n">
        <v>0.1661647356534506</v>
      </c>
      <c r="AH9" s="24" t="n">
        <v>0.2995901523971697</v>
      </c>
      <c r="AI9" s="24" t="n">
        <v>0.08879863221813683</v>
      </c>
      <c r="AJ9" s="24" t="n">
        <v>0.172794942939339</v>
      </c>
      <c r="AL9" s="24" t="n">
        <v>0.1643323783139891</v>
      </c>
      <c r="AM9" s="24" t="n">
        <v>0.09998853081358321</v>
      </c>
      <c r="AN9" s="24" t="n">
        <v>0.1473847488467644</v>
      </c>
      <c r="AO9" s="24" t="n">
        <v>0.1590716060238175</v>
      </c>
      <c r="AP9" s="24" t="n">
        <v>0.2717094210480637</v>
      </c>
      <c r="AQ9" s="24" t="n">
        <v>0.1572245315747532</v>
      </c>
      <c r="AR9" s="24" t="n">
        <v>0.230961448929984</v>
      </c>
      <c r="AS9" s="24" t="n">
        <v>0.3183825353693959</v>
      </c>
      <c r="AU9" s="24" t="n">
        <v>0.1851221390663695</v>
      </c>
      <c r="AV9" s="24" t="n">
        <v>0.2790171683613761</v>
      </c>
      <c r="AW9" s="24" t="n">
        <v>0.1614988716543436</v>
      </c>
      <c r="AX9" s="24" t="n">
        <v>0.08631079471263062</v>
      </c>
    </row>
    <row r="10" ht="19" customHeight="1">
      <c r="B10" s="26" t="inlineStr">
        <is>
          <t>Quite badly</t>
        </is>
      </c>
      <c r="C10" s="24" t="n">
        <v>0.3543148525079498</v>
      </c>
      <c r="D10" s="24" t="n">
        <v>0.3460738001365333</v>
      </c>
      <c r="E10" s="24" t="n">
        <v>0.3621358209079158</v>
      </c>
      <c r="G10" s="24" t="n">
        <v>0.3306961702119533</v>
      </c>
      <c r="H10" s="24" t="n">
        <v>0.2600320714724928</v>
      </c>
      <c r="I10" s="24" t="n">
        <v>0.2913954510431008</v>
      </c>
      <c r="J10" s="24" t="n">
        <v>0.3857477259474504</v>
      </c>
      <c r="K10" s="24" t="n">
        <v>0.3683142631771063</v>
      </c>
      <c r="L10" s="24" t="n">
        <v>0.4625241845681633</v>
      </c>
      <c r="N10" s="24" t="n">
        <v>0.3822655563986282</v>
      </c>
      <c r="O10" s="24" t="n">
        <v>0.312164899190175</v>
      </c>
      <c r="P10" s="24" t="n">
        <v>0.3507091117256814</v>
      </c>
      <c r="Q10" s="24" t="n">
        <v>0.3928783805649441</v>
      </c>
      <c r="R10" s="24" t="n">
        <v>0.2928919860570495</v>
      </c>
      <c r="S10" s="24" t="n">
        <v>0.319494709372439</v>
      </c>
      <c r="T10" s="24" t="n">
        <v>0.3812750743457489</v>
      </c>
      <c r="U10" s="24" t="n">
        <v>0.3130448215400662</v>
      </c>
      <c r="V10" s="24" t="n">
        <v>0.4080266463933885</v>
      </c>
      <c r="W10" s="24" t="n">
        <v>0.3715853636799845</v>
      </c>
      <c r="Y10" s="24" t="n">
        <v>0.3527571226662551</v>
      </c>
      <c r="Z10" s="24" t="n">
        <v>0.3846137157798741</v>
      </c>
      <c r="AA10" s="24" t="n">
        <v>0.3639288896231677</v>
      </c>
      <c r="AB10" s="24" t="n">
        <v>0.3160866279993308</v>
      </c>
      <c r="AD10" s="24" t="n">
        <v>0.3600773817008513</v>
      </c>
      <c r="AE10" s="24" t="n">
        <v>0.3425043578140242</v>
      </c>
      <c r="AF10" s="24" t="n">
        <v>0.4582281308563178</v>
      </c>
      <c r="AG10" s="24" t="n">
        <v>0.3385736680083121</v>
      </c>
      <c r="AH10" s="24" t="n">
        <v>0.3592895344612411</v>
      </c>
      <c r="AI10" s="24" t="n">
        <v>0.2346308496673271</v>
      </c>
      <c r="AJ10" s="24" t="n">
        <v>0.3411384905977167</v>
      </c>
      <c r="AL10" s="24" t="n">
        <v>0.3582244899296645</v>
      </c>
      <c r="AM10" s="24" t="n">
        <v>0.2897722913665181</v>
      </c>
      <c r="AN10" s="24" t="n">
        <v>0.4812216669289032</v>
      </c>
      <c r="AO10" s="24" t="n">
        <v>0.327072741683652</v>
      </c>
      <c r="AP10" s="24" t="n">
        <v>0.3837478151467971</v>
      </c>
      <c r="AQ10" s="24" t="n">
        <v>0.3377681933079769</v>
      </c>
      <c r="AR10" s="24" t="n">
        <v>0.3544583458498268</v>
      </c>
      <c r="AS10" s="24" t="n">
        <v>0.3228845261261988</v>
      </c>
      <c r="AU10" s="24" t="n">
        <v>0.3896773296815444</v>
      </c>
      <c r="AV10" s="24" t="n">
        <v>0.391582203653222</v>
      </c>
      <c r="AW10" s="24" t="n">
        <v>0.3525098388347919</v>
      </c>
      <c r="AX10" s="24" t="n">
        <v>0.2527898769924379</v>
      </c>
    </row>
    <row r="11" ht="19" customHeight="1">
      <c r="B11" s="26" t="inlineStr">
        <is>
          <t>Neither well nor badly</t>
        </is>
      </c>
      <c r="C11" s="24" t="n">
        <v>0.201778278739007</v>
      </c>
      <c r="D11" s="24" t="n">
        <v>0.1884945146407033</v>
      </c>
      <c r="E11" s="24" t="n">
        <v>0.2149058173817477</v>
      </c>
      <c r="G11" s="24" t="n">
        <v>0.2565052335871393</v>
      </c>
      <c r="H11" s="24" t="n">
        <v>0.2192470204827923</v>
      </c>
      <c r="I11" s="24" t="n">
        <v>0.2256017786635263</v>
      </c>
      <c r="J11" s="24" t="n">
        <v>0.1950761107787988</v>
      </c>
      <c r="K11" s="24" t="n">
        <v>0.1723570578913573</v>
      </c>
      <c r="L11" s="24" t="n">
        <v>0.1574128786401051</v>
      </c>
      <c r="N11" s="24" t="n">
        <v>0.1738660211719613</v>
      </c>
      <c r="O11" s="24" t="n">
        <v>0.2185973921592992</v>
      </c>
      <c r="P11" s="24" t="n">
        <v>0.1695738638830657</v>
      </c>
      <c r="Q11" s="24" t="n">
        <v>0.2398059424810423</v>
      </c>
      <c r="R11" s="24" t="n">
        <v>0.2353646749862408</v>
      </c>
      <c r="S11" s="24" t="n">
        <v>0.2183987928216815</v>
      </c>
      <c r="T11" s="24" t="n">
        <v>0.2121279124446105</v>
      </c>
      <c r="U11" s="24" t="n">
        <v>0.1977947793958517</v>
      </c>
      <c r="V11" s="24" t="n">
        <v>0.1778514790848238</v>
      </c>
      <c r="W11" s="24" t="n">
        <v>0.2031650452077705</v>
      </c>
      <c r="Y11" s="24" t="n">
        <v>0.1687059519937817</v>
      </c>
      <c r="Z11" s="24" t="n">
        <v>0.1906366183703901</v>
      </c>
      <c r="AA11" s="24" t="n">
        <v>0.2149279879481911</v>
      </c>
      <c r="AB11" s="24" t="n">
        <v>0.2374896909823926</v>
      </c>
      <c r="AD11" s="24" t="n">
        <v>0.1745841774389308</v>
      </c>
      <c r="AE11" s="24" t="n">
        <v>0.211687817837398</v>
      </c>
      <c r="AF11" s="24" t="n">
        <v>0.1364655686049387</v>
      </c>
      <c r="AG11" s="24" t="n">
        <v>0.1824085803847261</v>
      </c>
      <c r="AH11" s="24" t="n">
        <v>0.1641028452223971</v>
      </c>
      <c r="AI11" s="24" t="n">
        <v>0.3000201912392583</v>
      </c>
      <c r="AJ11" s="24" t="n">
        <v>0.2550085927331992</v>
      </c>
      <c r="AL11" s="24" t="n">
        <v>0.2343363763685583</v>
      </c>
      <c r="AM11" s="24" t="n">
        <v>0.2446059950225074</v>
      </c>
      <c r="AN11" s="24" t="n">
        <v>0.1653262924633637</v>
      </c>
      <c r="AO11" s="24" t="n">
        <v>0.1892873761120687</v>
      </c>
      <c r="AP11" s="24" t="n">
        <v>0.163641348582747</v>
      </c>
      <c r="AQ11" s="24" t="n">
        <v>0.2462653231832258</v>
      </c>
      <c r="AR11" s="24" t="n">
        <v>0.1723276065504752</v>
      </c>
      <c r="AS11" s="24" t="n">
        <v>0.1772648392579164</v>
      </c>
      <c r="AU11" s="24" t="n">
        <v>0.1806260931775994</v>
      </c>
      <c r="AV11" s="24" t="n">
        <v>0.1698887028037834</v>
      </c>
      <c r="AW11" s="24" t="n">
        <v>0.1952171219956897</v>
      </c>
      <c r="AX11" s="24" t="n">
        <v>0.2940559419879777</v>
      </c>
    </row>
    <row r="12" ht="19" customHeight="1">
      <c r="B12" s="26" t="inlineStr">
        <is>
          <t>Quite well</t>
        </is>
      </c>
      <c r="C12" s="24" t="n">
        <v>0.1236403468040079</v>
      </c>
      <c r="D12" s="24" t="n">
        <v>0.1374752211266624</v>
      </c>
      <c r="E12" s="24" t="n">
        <v>0.1100715833435972</v>
      </c>
      <c r="G12" s="24" t="n">
        <v>0.1761648475139608</v>
      </c>
      <c r="H12" s="24" t="n">
        <v>0.2065902447816015</v>
      </c>
      <c r="I12" s="24" t="n">
        <v>0.1464878652537435</v>
      </c>
      <c r="J12" s="24" t="n">
        <v>0.1076746996076248</v>
      </c>
      <c r="K12" s="24" t="n">
        <v>0.06942421560761719</v>
      </c>
      <c r="L12" s="24" t="n">
        <v>0.05247320510236029</v>
      </c>
      <c r="N12" s="24" t="n">
        <v>0.08441093003679626</v>
      </c>
      <c r="O12" s="24" t="n">
        <v>0.1479831012240975</v>
      </c>
      <c r="P12" s="24" t="n">
        <v>0.1724103796352657</v>
      </c>
      <c r="Q12" s="24" t="n">
        <v>0.09763704496529006</v>
      </c>
      <c r="R12" s="24" t="n">
        <v>0.1208399622765576</v>
      </c>
      <c r="S12" s="24" t="n">
        <v>0.1675416045233422</v>
      </c>
      <c r="T12" s="24" t="n">
        <v>0.1330844153276491</v>
      </c>
      <c r="U12" s="24" t="n">
        <v>0.1394978890147887</v>
      </c>
      <c r="V12" s="24" t="n">
        <v>0.08318965214909266</v>
      </c>
      <c r="W12" s="24" t="n">
        <v>0.07544950149417341</v>
      </c>
      <c r="Y12" s="24" t="n">
        <v>0.1602757108310683</v>
      </c>
      <c r="Z12" s="24" t="n">
        <v>0.1034090990077684</v>
      </c>
      <c r="AA12" s="24" t="n">
        <v>0.1266314792665113</v>
      </c>
      <c r="AB12" s="24" t="n">
        <v>0.1024419923002765</v>
      </c>
      <c r="AD12" s="24" t="n">
        <v>0.1336650332872421</v>
      </c>
      <c r="AE12" s="24" t="n">
        <v>0.1677950533522582</v>
      </c>
      <c r="AF12" s="24" t="n">
        <v>0.1048487455807036</v>
      </c>
      <c r="AG12" s="24" t="n">
        <v>0.1593267902506608</v>
      </c>
      <c r="AH12" s="24" t="n">
        <v>0.07405394989292739</v>
      </c>
      <c r="AI12" s="24" t="n">
        <v>0.05116880653871084</v>
      </c>
      <c r="AJ12" s="24" t="n">
        <v>0.08550786212412376</v>
      </c>
      <c r="AL12" s="24" t="n">
        <v>0.1463010582923056</v>
      </c>
      <c r="AM12" s="24" t="n">
        <v>0.2073199814712253</v>
      </c>
      <c r="AN12" s="24" t="n">
        <v>0.095003044612283</v>
      </c>
      <c r="AO12" s="24" t="n">
        <v>0.1583948000835486</v>
      </c>
      <c r="AP12" s="24" t="n">
        <v>0.0806377146722573</v>
      </c>
      <c r="AQ12" s="24" t="n">
        <v>0.08279770373565258</v>
      </c>
      <c r="AR12" s="24" t="n">
        <v>0.05134684556798706</v>
      </c>
      <c r="AS12" s="24" t="n">
        <v>0.0713038103929037</v>
      </c>
      <c r="AU12" s="24" t="n">
        <v>0.1097470838114912</v>
      </c>
      <c r="AV12" s="24" t="n">
        <v>0.05939759043253692</v>
      </c>
      <c r="AW12" s="24" t="n">
        <v>0.1466973334656058</v>
      </c>
      <c r="AX12" s="24" t="n">
        <v>0.1979429378557232</v>
      </c>
    </row>
    <row r="13" ht="19" customHeight="1">
      <c r="B13" s="26" t="inlineStr">
        <is>
          <t>Very well</t>
        </is>
      </c>
      <c r="C13" s="24" t="n">
        <v>0.04900629895661053</v>
      </c>
      <c r="D13" s="24" t="n">
        <v>0.05774662897801239</v>
      </c>
      <c r="E13" s="24" t="n">
        <v>0.04060348758236751</v>
      </c>
      <c r="G13" s="24" t="n">
        <v>0.05809227567919684</v>
      </c>
      <c r="H13" s="24" t="n">
        <v>0.1334000554098375</v>
      </c>
      <c r="I13" s="24" t="n">
        <v>0.06431505440026616</v>
      </c>
      <c r="J13" s="24" t="n">
        <v>0.02254006521115189</v>
      </c>
      <c r="K13" s="24" t="n">
        <v>0.01021321265110773</v>
      </c>
      <c r="L13" s="24" t="n">
        <v>0.009571639090000998</v>
      </c>
      <c r="N13" s="24" t="n">
        <v>0.04150386218289229</v>
      </c>
      <c r="O13" s="24" t="n">
        <v>0.04743047701549621</v>
      </c>
      <c r="P13" s="24" t="n">
        <v>0.06428317645195387</v>
      </c>
      <c r="Q13" s="24" t="n">
        <v>0.02510864213140206</v>
      </c>
      <c r="R13" s="24" t="n">
        <v>0.06256321477417692</v>
      </c>
      <c r="S13" s="24" t="n">
        <v>0.05680505103415656</v>
      </c>
      <c r="T13" s="24" t="n">
        <v>0.02508756934637224</v>
      </c>
      <c r="U13" s="24" t="n">
        <v>0.06616283089645043</v>
      </c>
      <c r="V13" s="24" t="n">
        <v>0.04108674136548096</v>
      </c>
      <c r="W13" s="24" t="n">
        <v>0.04660044030692104</v>
      </c>
      <c r="Y13" s="24" t="n">
        <v>0.07082362408957074</v>
      </c>
      <c r="Z13" s="24" t="n">
        <v>0.02729494055165988</v>
      </c>
      <c r="AA13" s="24" t="n">
        <v>0.04483668002285998</v>
      </c>
      <c r="AB13" s="24" t="n">
        <v>0.05164924249905276</v>
      </c>
      <c r="AD13" s="24" t="n">
        <v>0.06436512792169215</v>
      </c>
      <c r="AE13" s="24" t="n">
        <v>0.05777065683862741</v>
      </c>
      <c r="AF13" s="24" t="n">
        <v>0.08808248884746606</v>
      </c>
      <c r="AG13" s="24" t="n">
        <v>0.06404831778995028</v>
      </c>
      <c r="AH13" s="24" t="n">
        <v>0.03616523357571298</v>
      </c>
      <c r="AI13" s="24" t="n">
        <v>0</v>
      </c>
      <c r="AJ13" s="24" t="n">
        <v>0.01721360578157445</v>
      </c>
      <c r="AL13" s="24" t="n">
        <v>0.05457800196604468</v>
      </c>
      <c r="AM13" s="24" t="n">
        <v>0.08835233122972616</v>
      </c>
      <c r="AN13" s="24" t="n">
        <v>0.04630924857555455</v>
      </c>
      <c r="AO13" s="24" t="n">
        <v>0.05245669224343214</v>
      </c>
      <c r="AP13" s="24" t="n">
        <v>0.03280843864942878</v>
      </c>
      <c r="AQ13" s="24" t="n">
        <v>0.02555844061480066</v>
      </c>
      <c r="AR13" s="24" t="n">
        <v>0</v>
      </c>
      <c r="AS13" s="24" t="n">
        <v>0.06559819646756493</v>
      </c>
      <c r="AU13" s="24" t="n">
        <v>0.03354623873771918</v>
      </c>
      <c r="AV13" s="24" t="n">
        <v>0.01618584140020707</v>
      </c>
      <c r="AW13" s="24" t="n">
        <v>0.07140018860444713</v>
      </c>
      <c r="AX13" s="24" t="n">
        <v>0.07540667002321316</v>
      </c>
    </row>
    <row r="14" ht="19" customHeight="1">
      <c r="B14" s="26" t="inlineStr">
        <is>
          <t>Don’t know</t>
        </is>
      </c>
      <c r="C14" s="24" t="n">
        <v>0.08526722544946634</v>
      </c>
      <c r="D14" s="24" t="n">
        <v>0.06828911787376378</v>
      </c>
      <c r="E14" s="24" t="n">
        <v>0.1013126540948822</v>
      </c>
      <c r="G14" s="24" t="n">
        <v>0.09039474962855717</v>
      </c>
      <c r="H14" s="24" t="n">
        <v>0.07999802229163971</v>
      </c>
      <c r="I14" s="24" t="n">
        <v>0.1001055079249875</v>
      </c>
      <c r="J14" s="24" t="n">
        <v>0.07802372811743033</v>
      </c>
      <c r="K14" s="24" t="n">
        <v>0.08214589891800388</v>
      </c>
      <c r="L14" s="24" t="n">
        <v>0.08213112647968417</v>
      </c>
      <c r="N14" s="24" t="n">
        <v>0.0702213398497772</v>
      </c>
      <c r="O14" s="24" t="n">
        <v>0.1165917512380995</v>
      </c>
      <c r="P14" s="24" t="n">
        <v>0.0791480852789657</v>
      </c>
      <c r="Q14" s="24" t="n">
        <v>0.07665891329057321</v>
      </c>
      <c r="R14" s="24" t="n">
        <v>0.1279384634336068</v>
      </c>
      <c r="S14" s="24" t="n">
        <v>0.05943148226144683</v>
      </c>
      <c r="T14" s="24" t="n">
        <v>0.09627913797481776</v>
      </c>
      <c r="U14" s="24" t="n">
        <v>0.07132837688409212</v>
      </c>
      <c r="V14" s="24" t="n">
        <v>0.08634057171831626</v>
      </c>
      <c r="W14" s="24" t="n">
        <v>0.09793193472730299</v>
      </c>
      <c r="Y14" s="24" t="n">
        <v>0.06037213011951387</v>
      </c>
      <c r="Z14" s="24" t="n">
        <v>0.1072232020689269</v>
      </c>
      <c r="AA14" s="24" t="n">
        <v>0.0761840637251379</v>
      </c>
      <c r="AB14" s="24" t="n">
        <v>0.09735680699222404</v>
      </c>
      <c r="AD14" s="24" t="n">
        <v>0.07245594854630126</v>
      </c>
      <c r="AE14" s="24" t="n">
        <v>0.0664079281428349</v>
      </c>
      <c r="AF14" s="24" t="n">
        <v>0.04187728073465444</v>
      </c>
      <c r="AG14" s="24" t="n">
        <v>0.08947790791289995</v>
      </c>
      <c r="AH14" s="24" t="n">
        <v>0.06679828445055161</v>
      </c>
      <c r="AI14" s="24" t="n">
        <v>0.3253815203365669</v>
      </c>
      <c r="AJ14" s="24" t="n">
        <v>0.1283365058240471</v>
      </c>
      <c r="AL14" s="24" t="n">
        <v>0.04222769512943764</v>
      </c>
      <c r="AM14" s="24" t="n">
        <v>0.06996087009643973</v>
      </c>
      <c r="AN14" s="24" t="n">
        <v>0.06475499857313126</v>
      </c>
      <c r="AO14" s="24" t="n">
        <v>0.113716783853481</v>
      </c>
      <c r="AP14" s="24" t="n">
        <v>0.06745526190070616</v>
      </c>
      <c r="AQ14" s="24" t="n">
        <v>0.1503858075835906</v>
      </c>
      <c r="AR14" s="24" t="n">
        <v>0.190905753101727</v>
      </c>
      <c r="AS14" s="24" t="n">
        <v>0.0445660923860202</v>
      </c>
      <c r="AU14" s="24" t="n">
        <v>0.1012811155252762</v>
      </c>
      <c r="AV14" s="24" t="n">
        <v>0.08392849334887423</v>
      </c>
      <c r="AW14" s="24" t="n">
        <v>0.07267664544512181</v>
      </c>
      <c r="AX14" s="24" t="n">
        <v>0.0934937784280174</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0.xml><?xml version="1.0" encoding="utf-8"?>
<worksheet xmlns="http://schemas.openxmlformats.org/spreadsheetml/2006/main">
  <sheetPr>
    <outlinePr summaryBelow="1" summaryRight="1"/>
    <pageSetUpPr/>
  </sheetPr>
  <dimension ref="B2:N18"/>
  <sheetViews>
    <sheetView showGridLines="0" workbookViewId="0">
      <selection activeCell="A1" sqref="A1"/>
    </sheetView>
  </sheetViews>
  <sheetFormatPr baseColWidth="8" defaultRowHeight="15"/>
  <cols>
    <col width="5" customWidth="1" min="1" max="1"/>
    <col width="25"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2" ht="40" customHeight="1">
      <c r="D2" s="25" t="inlineStr">
        <is>
          <t>Rank Summary: Which of the following do you perceive to be the biggest issues facing prisons at the moment? Please rank your top 3 (Ordered Left to Right by Rank)</t>
        </is>
      </c>
    </row>
    <row r="6" ht="74" customHeight="1">
      <c r="C6" s="27" t="inlineStr">
        <is>
          <t>1. Not enough prisons</t>
        </is>
      </c>
      <c r="D6" s="27" t="inlineStr">
        <is>
          <t>2. Too many people in prison</t>
        </is>
      </c>
      <c r="E6" s="27" t="inlineStr">
        <is>
          <t>3. Drug/alcohol use</t>
        </is>
      </c>
      <c r="F6" s="27" t="inlineStr">
        <is>
          <t>4. Physical violence between prisoners/officers</t>
        </is>
      </c>
      <c r="G6" s="27" t="inlineStr">
        <is>
          <t>5. The number of prison officers</t>
        </is>
      </c>
      <c r="H6" s="27" t="inlineStr">
        <is>
          <t>6. The quality of prison buildings</t>
        </is>
      </c>
      <c r="I6" s="27" t="inlineStr">
        <is>
          <t>7. Ideological extremism</t>
        </is>
      </c>
      <c r="J6" s="27" t="inlineStr">
        <is>
          <t>8. Not enough people in prison</t>
        </is>
      </c>
      <c r="K6" s="27" t="inlineStr">
        <is>
          <t>9. Too many prisons</t>
        </is>
      </c>
      <c r="L6" s="27" t="inlineStr">
        <is>
          <t>10. Other (please specify)</t>
        </is>
      </c>
      <c r="M6" s="27" t="inlineStr">
        <is>
          <t>11. Other (please specify)</t>
        </is>
      </c>
      <c r="N6" s="27" t="inlineStr">
        <is>
          <t>12. None of the above</t>
        </is>
      </c>
    </row>
    <row r="7">
      <c r="B7" s="26" t="inlineStr">
        <is>
          <t>1 - Highest Rank</t>
        </is>
      </c>
      <c r="C7" s="24" t="n">
        <v>0.2230513517123123</v>
      </c>
      <c r="D7" s="24" t="n">
        <v>0.197764557330291</v>
      </c>
      <c r="E7" s="24" t="n">
        <v>0.168457438383884</v>
      </c>
      <c r="F7" s="24" t="n">
        <v>0.1230279732384599</v>
      </c>
      <c r="G7" s="24" t="n">
        <v>0.0824222351193927</v>
      </c>
      <c r="H7" s="24" t="n">
        <v>0.07016633123736886</v>
      </c>
      <c r="I7" s="24" t="n">
        <v>0.06829415857705398</v>
      </c>
      <c r="J7" s="24" t="n">
        <v>0.04482631470872161</v>
      </c>
      <c r="K7" s="24" t="n">
        <v>0.02011117256792534</v>
      </c>
      <c r="L7" s="24" t="n">
        <v>0</v>
      </c>
      <c r="M7" s="24" t="n">
        <v>0</v>
      </c>
      <c r="N7" s="24" t="n">
        <v>0</v>
      </c>
    </row>
    <row r="8">
      <c r="B8" s="26" t="inlineStr">
        <is>
          <t>2</t>
        </is>
      </c>
      <c r="C8" s="24" t="n">
        <v>0.1472898408629486</v>
      </c>
      <c r="D8" s="24" t="n">
        <v>0.1430215649709282</v>
      </c>
      <c r="E8" s="24" t="n">
        <v>0.1824187657040921</v>
      </c>
      <c r="F8" s="24" t="n">
        <v>0.1641888511687602</v>
      </c>
      <c r="G8" s="24" t="n">
        <v>0.1194240752568096</v>
      </c>
      <c r="H8" s="24" t="n">
        <v>0.08934862939192278</v>
      </c>
      <c r="I8" s="24" t="n">
        <v>0.08179047324761497</v>
      </c>
      <c r="J8" s="24" t="n">
        <v>0.05068522466546307</v>
      </c>
      <c r="K8" s="24" t="n">
        <v>0.0132390912004684</v>
      </c>
      <c r="L8" s="24" t="n">
        <v>0</v>
      </c>
      <c r="M8" s="24" t="n">
        <v>0</v>
      </c>
      <c r="N8" s="24" t="n">
        <v>0</v>
      </c>
    </row>
    <row r="9">
      <c r="B9" s="26" t="inlineStr">
        <is>
          <t>3 - Lowest Rank</t>
        </is>
      </c>
      <c r="C9" s="24" t="n">
        <v>0.09550399087406702</v>
      </c>
      <c r="D9" s="24" t="n">
        <v>0.0977049516545548</v>
      </c>
      <c r="E9" s="24" t="n">
        <v>0.1865369399292801</v>
      </c>
      <c r="F9" s="24" t="n">
        <v>0.1773502629016629</v>
      </c>
      <c r="G9" s="24" t="n">
        <v>0.1393126755949046</v>
      </c>
      <c r="H9" s="24" t="n">
        <v>0.1193263329936202</v>
      </c>
      <c r="I9" s="24" t="n">
        <v>0.09901521549860776</v>
      </c>
      <c r="J9" s="24" t="n">
        <v>0.0381848548464296</v>
      </c>
      <c r="K9" s="24" t="n">
        <v>0.01776789275506014</v>
      </c>
      <c r="L9" s="24" t="n">
        <v>0</v>
      </c>
      <c r="M9" s="24" t="n">
        <v>0</v>
      </c>
      <c r="N9" s="24" t="n">
        <v>0</v>
      </c>
    </row>
    <row r="10">
      <c r="B10" s="9" t="inlineStr">
        <is>
          <t>Mean Rank</t>
        </is>
      </c>
      <c r="C10" s="22" t="n">
        <v>1.406607455712427</v>
      </c>
      <c r="D10" s="22" t="n">
        <v>1.46144932036849</v>
      </c>
      <c r="E10" s="22" t="n">
        <v>1.48066635752814</v>
      </c>
      <c r="F10" s="22" t="n">
        <v>1.58975520235432</v>
      </c>
      <c r="G10" s="22" t="n">
        <v>1.715731454504405</v>
      </c>
      <c r="H10" s="22" t="n">
        <v>1.77031870813334</v>
      </c>
      <c r="I10" s="22" t="n">
        <v>1.781621209598277</v>
      </c>
      <c r="J10" s="22" t="n">
        <v>1.859662145917094</v>
      </c>
      <c r="K10" s="22" t="n">
        <v>1.946538563663681</v>
      </c>
      <c r="L10" s="22" t="n">
        <v>2</v>
      </c>
      <c r="M10" s="22" t="n">
        <v>2</v>
      </c>
      <c r="N10" s="22" t="n">
        <v>2</v>
      </c>
    </row>
    <row r="11">
      <c r="B11" s="9" t="inlineStr">
        <is>
          <t>Standard Deviation</t>
        </is>
      </c>
      <c r="C11" s="19" t="n">
        <v>0.7067861523755076</v>
      </c>
      <c r="D11" s="19" t="n">
        <v>0.6938483418347043</v>
      </c>
      <c r="E11" s="19" t="n">
        <v>0.6797125083780703</v>
      </c>
      <c r="F11" s="19" t="n">
        <v>0.6309400193482895</v>
      </c>
      <c r="G11" s="19" t="n">
        <v>0.5614464139766813</v>
      </c>
      <c r="H11" s="19" t="n">
        <v>0.5285419225110536</v>
      </c>
      <c r="I11" s="19" t="n">
        <v>0.5211561968965573</v>
      </c>
      <c r="J11" s="19" t="n">
        <v>0.4396940787335999</v>
      </c>
      <c r="K11" s="19" t="n">
        <v>0.2969136812770257</v>
      </c>
      <c r="L11" s="19" t="n">
        <v>0</v>
      </c>
      <c r="M11" s="19" t="n">
        <v>0</v>
      </c>
      <c r="N11" s="19" t="n">
        <v>0</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8">
      <c r="B18">
        <f>HYPERLINK("#Contents!A1", "Return to Contents")</f>
        <v/>
      </c>
    </row>
  </sheetData>
  <pageMargins left="0.75" right="0.75" top="1" bottom="1" header="0.5" footer="0.5"/>
  <drawing xmlns:r="http://schemas.openxmlformats.org/officeDocument/2006/relationships" r:id="rId1"/>
</worksheet>
</file>

<file path=xl/worksheets/sheet21.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Too many people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0.197764557330291</v>
      </c>
      <c r="D9" s="24" t="n">
        <v>0.1813323394537613</v>
      </c>
      <c r="E9" s="24" t="n">
        <v>0.2135783641807717</v>
      </c>
      <c r="G9" s="24" t="n">
        <v>0.1969486759191982</v>
      </c>
      <c r="H9" s="24" t="n">
        <v>0.1817044449598783</v>
      </c>
      <c r="I9" s="24" t="n">
        <v>0.2116431550120463</v>
      </c>
      <c r="J9" s="24" t="n">
        <v>0.2054717896816669</v>
      </c>
      <c r="K9" s="24" t="n">
        <v>0.2127353383809389</v>
      </c>
      <c r="L9" s="24" t="n">
        <v>0.1838109684318038</v>
      </c>
      <c r="N9" s="24" t="n">
        <v>0.2345571889025404</v>
      </c>
      <c r="O9" s="24" t="n">
        <v>0.2479775143688365</v>
      </c>
      <c r="P9" s="24" t="n">
        <v>0.2043054939054109</v>
      </c>
      <c r="Q9" s="24" t="n">
        <v>0.2506240738404422</v>
      </c>
      <c r="R9" s="24" t="n">
        <v>0.2320395701783995</v>
      </c>
      <c r="S9" s="24" t="n">
        <v>0.2071539190920682</v>
      </c>
      <c r="T9" s="24" t="n">
        <v>0.1766072414964316</v>
      </c>
      <c r="U9" s="24" t="n">
        <v>0.1670130029751476</v>
      </c>
      <c r="V9" s="24" t="n">
        <v>0.162894157381312</v>
      </c>
      <c r="W9" s="24" t="n">
        <v>0.1813451072921669</v>
      </c>
      <c r="Y9" s="24" t="n">
        <v>0.1777356499883226</v>
      </c>
      <c r="Z9" s="24" t="n">
        <v>0.2067249556920718</v>
      </c>
      <c r="AA9" s="24" t="n">
        <v>0.1909423610355476</v>
      </c>
      <c r="AB9" s="24" t="n">
        <v>0.2160984164994627</v>
      </c>
      <c r="AD9" s="24" t="n">
        <v>0.1473241830926532</v>
      </c>
      <c r="AE9" s="24" t="n">
        <v>0.2209337704767909</v>
      </c>
      <c r="AF9" s="24" t="n">
        <v>0.1470861135250668</v>
      </c>
      <c r="AG9" s="24" t="n">
        <v>0.3064244653120674</v>
      </c>
      <c r="AH9" s="24" t="n">
        <v>0.1369428830815179</v>
      </c>
      <c r="AI9" s="24" t="n">
        <v>0.1679328524999578</v>
      </c>
      <c r="AJ9" s="24" t="n">
        <v>0.2380898200075626</v>
      </c>
      <c r="AL9" s="24" t="n">
        <v>0.1748018192535394</v>
      </c>
      <c r="AM9" s="24" t="n">
        <v>0.2039394151783285</v>
      </c>
      <c r="AN9" s="24" t="n">
        <v>0.1887624805851679</v>
      </c>
      <c r="AO9" s="24" t="n">
        <v>0.257216171977417</v>
      </c>
      <c r="AP9" s="24" t="n">
        <v>0.1600484406898465</v>
      </c>
      <c r="AQ9" s="24" t="n">
        <v>0.2850350717836471</v>
      </c>
      <c r="AR9" s="24" t="n">
        <v>0.2137645031294246</v>
      </c>
      <c r="AS9" s="24" t="n">
        <v>0.132704169073207</v>
      </c>
      <c r="AU9" s="24" t="n">
        <v>0.2634802459918187</v>
      </c>
      <c r="AV9" s="24" t="n">
        <v>0.1393097178447857</v>
      </c>
      <c r="AW9" s="24" t="n">
        <v>0.199646412079648</v>
      </c>
      <c r="AX9" s="24" t="n">
        <v>0.2065122460170482</v>
      </c>
    </row>
    <row r="10" ht="19" customHeight="1">
      <c r="B10" s="26" t="inlineStr">
        <is>
          <t>2</t>
        </is>
      </c>
      <c r="C10" s="24" t="n">
        <v>0.1430215649709282</v>
      </c>
      <c r="D10" s="24" t="n">
        <v>0.1495499357536969</v>
      </c>
      <c r="E10" s="24" t="n">
        <v>0.1366659883870972</v>
      </c>
      <c r="G10" s="24" t="n">
        <v>0.1381337805248023</v>
      </c>
      <c r="H10" s="24" t="n">
        <v>0.111998416312464</v>
      </c>
      <c r="I10" s="24" t="n">
        <v>0.1543925050683945</v>
      </c>
      <c r="J10" s="24" t="n">
        <v>0.1672329379483938</v>
      </c>
      <c r="K10" s="24" t="n">
        <v>0.1505456392628284</v>
      </c>
      <c r="L10" s="24" t="n">
        <v>0.1375468801334152</v>
      </c>
      <c r="N10" s="24" t="n">
        <v>0.17846698195314</v>
      </c>
      <c r="O10" s="24" t="n">
        <v>0.1248971693730036</v>
      </c>
      <c r="P10" s="24" t="n">
        <v>0.1283388397083619</v>
      </c>
      <c r="Q10" s="24" t="n">
        <v>0.1376924957535476</v>
      </c>
      <c r="R10" s="24" t="n">
        <v>0.07968099973907322</v>
      </c>
      <c r="S10" s="24" t="n">
        <v>0.1860807578269548</v>
      </c>
      <c r="T10" s="24" t="n">
        <v>0.1787180463767695</v>
      </c>
      <c r="U10" s="24" t="n">
        <v>0.1187041635264805</v>
      </c>
      <c r="V10" s="24" t="n">
        <v>0.160878998402747</v>
      </c>
      <c r="W10" s="24" t="n">
        <v>0.1356561801357225</v>
      </c>
      <c r="Y10" s="24" t="n">
        <v>0.1443687042087238</v>
      </c>
      <c r="Z10" s="24" t="n">
        <v>0.1425690227577647</v>
      </c>
      <c r="AA10" s="24" t="n">
        <v>0.1416957518873367</v>
      </c>
      <c r="AB10" s="24" t="n">
        <v>0.1432031089249332</v>
      </c>
      <c r="AD10" s="24" t="n">
        <v>0.1296656129468775</v>
      </c>
      <c r="AE10" s="24" t="n">
        <v>0.1923870734048199</v>
      </c>
      <c r="AF10" s="24" t="n">
        <v>0.09887635805604031</v>
      </c>
      <c r="AG10" s="24" t="n">
        <v>0.1199855748607848</v>
      </c>
      <c r="AH10" s="24" t="n">
        <v>0.1148803641413835</v>
      </c>
      <c r="AI10" s="24" t="n">
        <v>0.05029857276670108</v>
      </c>
      <c r="AJ10" s="24" t="n">
        <v>0.1299977777660872</v>
      </c>
      <c r="AL10" s="24" t="n">
        <v>0.116486721300259</v>
      </c>
      <c r="AM10" s="24" t="n">
        <v>0.1914936211518643</v>
      </c>
      <c r="AN10" s="24" t="n">
        <v>0.1169892716440838</v>
      </c>
      <c r="AO10" s="24" t="n">
        <v>0.1574497627000009</v>
      </c>
      <c r="AP10" s="24" t="n">
        <v>0.1302532134642129</v>
      </c>
      <c r="AQ10" s="24" t="n">
        <v>0.1243406122121351</v>
      </c>
      <c r="AR10" s="24" t="n">
        <v>0.151600416977022</v>
      </c>
      <c r="AS10" s="24" t="n">
        <v>0.1064166413541224</v>
      </c>
      <c r="AU10" s="24" t="n">
        <v>0.1833950879104728</v>
      </c>
      <c r="AV10" s="24" t="n">
        <v>0.1350987017493613</v>
      </c>
      <c r="AW10" s="24" t="n">
        <v>0.1489684002453308</v>
      </c>
      <c r="AX10" s="24" t="n">
        <v>0.09277573480765282</v>
      </c>
    </row>
    <row r="11" ht="19" customHeight="1">
      <c r="B11" s="26" t="inlineStr">
        <is>
          <t>3</t>
        </is>
      </c>
      <c r="C11" s="24" t="n">
        <v>0.0977049516545548</v>
      </c>
      <c r="D11" s="24" t="n">
        <v>0.09926186170801511</v>
      </c>
      <c r="E11" s="24" t="n">
        <v>0.09647529937310929</v>
      </c>
      <c r="G11" s="24" t="n">
        <v>0.1106491717641452</v>
      </c>
      <c r="H11" s="24" t="n">
        <v>0.1165949365612401</v>
      </c>
      <c r="I11" s="24" t="n">
        <v>0.1166100435000419</v>
      </c>
      <c r="J11" s="24" t="n">
        <v>0.07954905802552396</v>
      </c>
      <c r="K11" s="24" t="n">
        <v>0.1004924374596499</v>
      </c>
      <c r="L11" s="24" t="n">
        <v>0.07138077475373902</v>
      </c>
      <c r="N11" s="24" t="n">
        <v>0.07765864841380099</v>
      </c>
      <c r="O11" s="24" t="n">
        <v>0.0929367583410026</v>
      </c>
      <c r="P11" s="24" t="n">
        <v>0.0868992735942289</v>
      </c>
      <c r="Q11" s="24" t="n">
        <v>0.06823154969297504</v>
      </c>
      <c r="R11" s="24" t="n">
        <v>0.1128078110567185</v>
      </c>
      <c r="S11" s="24" t="n">
        <v>0.0857480079411418</v>
      </c>
      <c r="T11" s="24" t="n">
        <v>0.0785815310138786</v>
      </c>
      <c r="U11" s="24" t="n">
        <v>0.134246493622469</v>
      </c>
      <c r="V11" s="24" t="n">
        <v>0.1003552262923508</v>
      </c>
      <c r="W11" s="24" t="n">
        <v>0.1106736057562112</v>
      </c>
      <c r="Y11" s="24" t="n">
        <v>0.1119119416813332</v>
      </c>
      <c r="Z11" s="24" t="n">
        <v>0.09487303571467669</v>
      </c>
      <c r="AA11" s="24" t="n">
        <v>0.07431700747129752</v>
      </c>
      <c r="AB11" s="24" t="n">
        <v>0.105882322052494</v>
      </c>
      <c r="AD11" s="24" t="n">
        <v>0.07473417113042381</v>
      </c>
      <c r="AE11" s="24" t="n">
        <v>0.1236319326758192</v>
      </c>
      <c r="AF11" s="24" t="n">
        <v>0.1166456531747831</v>
      </c>
      <c r="AG11" s="24" t="n">
        <v>0.07481582842725244</v>
      </c>
      <c r="AH11" s="24" t="n">
        <v>0.0928725624051728</v>
      </c>
      <c r="AI11" s="24" t="n">
        <v>0.123934209531992</v>
      </c>
      <c r="AJ11" s="24" t="n">
        <v>0.07681856882402033</v>
      </c>
      <c r="AL11" s="24" t="n">
        <v>0.09510429010481294</v>
      </c>
      <c r="AM11" s="24" t="n">
        <v>0.1312886331873511</v>
      </c>
      <c r="AN11" s="24" t="n">
        <v>0.1087879229120345</v>
      </c>
      <c r="AO11" s="24" t="n">
        <v>0.09315233870312083</v>
      </c>
      <c r="AP11" s="24" t="n">
        <v>0.07367956036446303</v>
      </c>
      <c r="AQ11" s="24" t="n">
        <v>0.1008523942964413</v>
      </c>
      <c r="AR11" s="24" t="n">
        <v>0.1076055191767364</v>
      </c>
      <c r="AS11" s="24" t="n">
        <v>0.03836882143722015</v>
      </c>
      <c r="AU11" s="24" t="n">
        <v>0.09754306183813424</v>
      </c>
      <c r="AV11" s="24" t="n">
        <v>0.07134400808820816</v>
      </c>
      <c r="AW11" s="24" t="n">
        <v>0.1091326031242761</v>
      </c>
      <c r="AX11" s="24" t="n">
        <v>0.1171336164937624</v>
      </c>
    </row>
    <row r="12" ht="19" customHeight="1">
      <c r="B12" s="26" t="inlineStr">
        <is>
          <t>Not Selected</t>
        </is>
      </c>
      <c r="C12" s="24" t="n">
        <v>0.5615089260442261</v>
      </c>
      <c r="D12" s="24" t="n">
        <v>0.5698558630845266</v>
      </c>
      <c r="E12" s="24" t="n">
        <v>0.5532803480590219</v>
      </c>
      <c r="G12" s="24" t="n">
        <v>0.5542683717918544</v>
      </c>
      <c r="H12" s="24" t="n">
        <v>0.5897022021664176</v>
      </c>
      <c r="I12" s="24" t="n">
        <v>0.5173542964195174</v>
      </c>
      <c r="J12" s="24" t="n">
        <v>0.5477462143444154</v>
      </c>
      <c r="K12" s="24" t="n">
        <v>0.5362265848965826</v>
      </c>
      <c r="L12" s="24" t="n">
        <v>0.6072613766810417</v>
      </c>
      <c r="N12" s="24" t="n">
        <v>0.5093171807305185</v>
      </c>
      <c r="O12" s="24" t="n">
        <v>0.5341885579171574</v>
      </c>
      <c r="P12" s="24" t="n">
        <v>0.5804563927919982</v>
      </c>
      <c r="Q12" s="24" t="n">
        <v>0.5434518807130352</v>
      </c>
      <c r="R12" s="24" t="n">
        <v>0.575471619025809</v>
      </c>
      <c r="S12" s="24" t="n">
        <v>0.5210173151398352</v>
      </c>
      <c r="T12" s="24" t="n">
        <v>0.5660931811129204</v>
      </c>
      <c r="U12" s="24" t="n">
        <v>0.5800363398759026</v>
      </c>
      <c r="V12" s="24" t="n">
        <v>0.5758716179235904</v>
      </c>
      <c r="W12" s="24" t="n">
        <v>0.5723251068158995</v>
      </c>
      <c r="Y12" s="24" t="n">
        <v>0.5659837041216204</v>
      </c>
      <c r="Z12" s="24" t="n">
        <v>0.555832985835487</v>
      </c>
      <c r="AA12" s="24" t="n">
        <v>0.5930448796058182</v>
      </c>
      <c r="AB12" s="24" t="n">
        <v>0.5348161525231101</v>
      </c>
      <c r="AD12" s="24" t="n">
        <v>0.6482760328300455</v>
      </c>
      <c r="AE12" s="24" t="n">
        <v>0.4630472234425701</v>
      </c>
      <c r="AF12" s="24" t="n">
        <v>0.6373918752441098</v>
      </c>
      <c r="AG12" s="24" t="n">
        <v>0.4987741313998952</v>
      </c>
      <c r="AH12" s="24" t="n">
        <v>0.6553041903719258</v>
      </c>
      <c r="AI12" s="24" t="n">
        <v>0.6578343652013492</v>
      </c>
      <c r="AJ12" s="24" t="n">
        <v>0.5550938334023301</v>
      </c>
      <c r="AL12" s="24" t="n">
        <v>0.6136071693413885</v>
      </c>
      <c r="AM12" s="24" t="n">
        <v>0.4732783304824561</v>
      </c>
      <c r="AN12" s="24" t="n">
        <v>0.5854603248587138</v>
      </c>
      <c r="AO12" s="24" t="n">
        <v>0.4921817266194613</v>
      </c>
      <c r="AP12" s="24" t="n">
        <v>0.6360187854814775</v>
      </c>
      <c r="AQ12" s="24" t="n">
        <v>0.4897719217077764</v>
      </c>
      <c r="AR12" s="24" t="n">
        <v>0.5270295607168171</v>
      </c>
      <c r="AS12" s="24" t="n">
        <v>0.7225103681354503</v>
      </c>
      <c r="AU12" s="24" t="n">
        <v>0.4555816042595742</v>
      </c>
      <c r="AV12" s="24" t="n">
        <v>0.6542475723176449</v>
      </c>
      <c r="AW12" s="24" t="n">
        <v>0.5422525845507452</v>
      </c>
      <c r="AX12" s="24" t="n">
        <v>0.5835784026815366</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2.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Not enough people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0.04482631470872161</v>
      </c>
      <c r="D9" s="24" t="n">
        <v>0.03917328205202655</v>
      </c>
      <c r="E9" s="24" t="n">
        <v>0.05007074657339299</v>
      </c>
      <c r="G9" s="24" t="n">
        <v>0.03725099712975049</v>
      </c>
      <c r="H9" s="24" t="n">
        <v>0.07490237617849328</v>
      </c>
      <c r="I9" s="24" t="n">
        <v>0.04647778458838716</v>
      </c>
      <c r="J9" s="24" t="n">
        <v>0.04829071366746297</v>
      </c>
      <c r="K9" s="24" t="n">
        <v>0.03488004017777437</v>
      </c>
      <c r="L9" s="24" t="n">
        <v>0.02791025999330646</v>
      </c>
      <c r="N9" s="24" t="n">
        <v>0.05670343962244931</v>
      </c>
      <c r="O9" s="24" t="n">
        <v>0.03130402663989634</v>
      </c>
      <c r="P9" s="24" t="n">
        <v>0.0570936826022597</v>
      </c>
      <c r="Q9" s="24" t="n">
        <v>0.02744795029852347</v>
      </c>
      <c r="R9" s="24" t="n">
        <v>0.06142157270649606</v>
      </c>
      <c r="S9" s="24" t="n">
        <v>0.04415114961504177</v>
      </c>
      <c r="T9" s="24" t="n">
        <v>0.05568826332226538</v>
      </c>
      <c r="U9" s="24" t="n">
        <v>0.05397981537358091</v>
      </c>
      <c r="V9" s="24" t="n">
        <v>0.02509721374964043</v>
      </c>
      <c r="W9" s="24" t="n">
        <v>0.0347923817883442</v>
      </c>
      <c r="Y9" s="24" t="n">
        <v>0.03414560822805288</v>
      </c>
      <c r="Z9" s="24" t="n">
        <v>0.03333823396172911</v>
      </c>
      <c r="AA9" s="24" t="n">
        <v>0.06990178356968936</v>
      </c>
      <c r="AB9" s="24" t="n">
        <v>0.04621969292557036</v>
      </c>
      <c r="AD9" s="24" t="n">
        <v>0.03515102914502099</v>
      </c>
      <c r="AE9" s="24" t="n">
        <v>0.03449268207317372</v>
      </c>
      <c r="AF9" s="24" t="n">
        <v>0.05994509156151073</v>
      </c>
      <c r="AG9" s="24" t="n">
        <v>0.03399292384237387</v>
      </c>
      <c r="AH9" s="24" t="n">
        <v>0.07856309361558729</v>
      </c>
      <c r="AI9" s="24" t="n">
        <v>0.04417557969013734</v>
      </c>
      <c r="AJ9" s="24" t="n">
        <v>0.04340916765110361</v>
      </c>
      <c r="AL9" s="24" t="n">
        <v>0.02483005501012745</v>
      </c>
      <c r="AM9" s="24" t="n">
        <v>0.04310045225792983</v>
      </c>
      <c r="AN9" s="24" t="n">
        <v>0.06118318345779674</v>
      </c>
      <c r="AO9" s="24" t="n">
        <v>0.02400645355965866</v>
      </c>
      <c r="AP9" s="24" t="n">
        <v>0.05400940366751446</v>
      </c>
      <c r="AQ9" s="24" t="n">
        <v>0.06229993026674231</v>
      </c>
      <c r="AR9" s="24" t="n">
        <v>0.02154767231309989</v>
      </c>
      <c r="AS9" s="24" t="n">
        <v>0.1020031733361614</v>
      </c>
      <c r="AU9" s="24" t="n">
        <v>0.02629140041805986</v>
      </c>
      <c r="AV9" s="24" t="n">
        <v>0.05408334166091016</v>
      </c>
      <c r="AW9" s="24" t="n">
        <v>0.04644612999265152</v>
      </c>
      <c r="AX9" s="24" t="n">
        <v>0.04967813448453422</v>
      </c>
    </row>
    <row r="10" ht="19" customHeight="1">
      <c r="B10" s="26" t="inlineStr">
        <is>
          <t>2</t>
        </is>
      </c>
      <c r="C10" s="24" t="n">
        <v>0.05068522466546307</v>
      </c>
      <c r="D10" s="24" t="n">
        <v>0.0519108628202215</v>
      </c>
      <c r="E10" s="24" t="n">
        <v>0.04963845863048476</v>
      </c>
      <c r="G10" s="24" t="n">
        <v>0.06476384280089595</v>
      </c>
      <c r="H10" s="24" t="n">
        <v>0.0470471169840728</v>
      </c>
      <c r="I10" s="24" t="n">
        <v>0.05582191749528067</v>
      </c>
      <c r="J10" s="24" t="n">
        <v>0.04585841020514828</v>
      </c>
      <c r="K10" s="24" t="n">
        <v>0.0333083488440226</v>
      </c>
      <c r="L10" s="24" t="n">
        <v>0.05578671558741412</v>
      </c>
      <c r="N10" s="24" t="n">
        <v>0.0491826132868241</v>
      </c>
      <c r="O10" s="24" t="n">
        <v>0.04175246509200045</v>
      </c>
      <c r="P10" s="24" t="n">
        <v>0.04873716264001363</v>
      </c>
      <c r="Q10" s="24" t="n">
        <v>0.0363823987030689</v>
      </c>
      <c r="R10" s="24" t="n">
        <v>0.07453005948904642</v>
      </c>
      <c r="S10" s="24" t="n">
        <v>0.04297838479307702</v>
      </c>
      <c r="T10" s="24" t="n">
        <v>0.02837294877155816</v>
      </c>
      <c r="U10" s="24" t="n">
        <v>0.05951379537982956</v>
      </c>
      <c r="V10" s="24" t="n">
        <v>0.06471692199227468</v>
      </c>
      <c r="W10" s="24" t="n">
        <v>0.04778309947401056</v>
      </c>
      <c r="Y10" s="24" t="n">
        <v>0.05472341614668692</v>
      </c>
      <c r="Z10" s="24" t="n">
        <v>0.03560181857889182</v>
      </c>
      <c r="AA10" s="24" t="n">
        <v>0.04910238893791409</v>
      </c>
      <c r="AB10" s="24" t="n">
        <v>0.06337344882384548</v>
      </c>
      <c r="AD10" s="24" t="n">
        <v>0.04777335242151065</v>
      </c>
      <c r="AE10" s="24" t="n">
        <v>0.04076633429555861</v>
      </c>
      <c r="AF10" s="24" t="n">
        <v>0.08370074944553281</v>
      </c>
      <c r="AG10" s="24" t="n">
        <v>0.05695376090377479</v>
      </c>
      <c r="AH10" s="24" t="n">
        <v>0.06802632442399095</v>
      </c>
      <c r="AI10" s="24" t="n">
        <v>0.05622627768652092</v>
      </c>
      <c r="AJ10" s="24" t="n">
        <v>0.04181174373106886</v>
      </c>
      <c r="AL10" s="24" t="n">
        <v>0.0428818667708567</v>
      </c>
      <c r="AM10" s="24" t="n">
        <v>0.04463322359282806</v>
      </c>
      <c r="AN10" s="24" t="n">
        <v>0.06050795835337182</v>
      </c>
      <c r="AO10" s="24" t="n">
        <v>0.04882235574291523</v>
      </c>
      <c r="AP10" s="24" t="n">
        <v>0.06230206300247893</v>
      </c>
      <c r="AQ10" s="24" t="n">
        <v>0.04729082894013022</v>
      </c>
      <c r="AR10" s="24" t="n">
        <v>0.01461765359741501</v>
      </c>
      <c r="AS10" s="24" t="n">
        <v>0.1047161216513283</v>
      </c>
      <c r="AU10" s="24" t="n">
        <v>0.02051407724772925</v>
      </c>
      <c r="AV10" s="24" t="n">
        <v>0.06923102114549282</v>
      </c>
      <c r="AW10" s="24" t="n">
        <v>0.05571951046818415</v>
      </c>
      <c r="AX10" s="24" t="n">
        <v>0.0479238414283237</v>
      </c>
    </row>
    <row r="11" ht="19" customHeight="1">
      <c r="B11" s="26" t="inlineStr">
        <is>
          <t>3</t>
        </is>
      </c>
      <c r="C11" s="24" t="n">
        <v>0.0381848548464296</v>
      </c>
      <c r="D11" s="24" t="n">
        <v>0.04167713375186716</v>
      </c>
      <c r="E11" s="24" t="n">
        <v>0.03441060613987645</v>
      </c>
      <c r="G11" s="24" t="n">
        <v>0.04734175044060857</v>
      </c>
      <c r="H11" s="24" t="n">
        <v>0.04641442321836207</v>
      </c>
      <c r="I11" s="24" t="n">
        <v>0.03157621003625057</v>
      </c>
      <c r="J11" s="24" t="n">
        <v>0.03676813457818816</v>
      </c>
      <c r="K11" s="24" t="n">
        <v>0.03388824461506721</v>
      </c>
      <c r="L11" s="24" t="n">
        <v>0.03484543144639444</v>
      </c>
      <c r="N11" s="24" t="n">
        <v>0.04080246223520524</v>
      </c>
      <c r="O11" s="24" t="n">
        <v>0.02241872622512842</v>
      </c>
      <c r="P11" s="24" t="n">
        <v>0.04036360616419868</v>
      </c>
      <c r="Q11" s="24" t="n">
        <v>0.02108412711720066</v>
      </c>
      <c r="R11" s="24" t="n">
        <v>0.04365229970990746</v>
      </c>
      <c r="S11" s="24" t="n">
        <v>0.04019886750782209</v>
      </c>
      <c r="T11" s="24" t="n">
        <v>0.04191403786732256</v>
      </c>
      <c r="U11" s="24" t="n">
        <v>0.04054654396401872</v>
      </c>
      <c r="V11" s="24" t="n">
        <v>0.0424536428424178</v>
      </c>
      <c r="W11" s="24" t="n">
        <v>0.03623677484514812</v>
      </c>
      <c r="Y11" s="24" t="n">
        <v>0.04295692877175516</v>
      </c>
      <c r="Z11" s="24" t="n">
        <v>0.02707581678657241</v>
      </c>
      <c r="AA11" s="24" t="n">
        <v>0.04371290139226489</v>
      </c>
      <c r="AB11" s="24" t="n">
        <v>0.03969751555287471</v>
      </c>
      <c r="AD11" s="24" t="n">
        <v>0.03357776111379339</v>
      </c>
      <c r="AE11" s="24" t="n">
        <v>0.03436649418218746</v>
      </c>
      <c r="AF11" s="24" t="n">
        <v>0.015142729985938</v>
      </c>
      <c r="AG11" s="24" t="n">
        <v>0.04186343853798122</v>
      </c>
      <c r="AH11" s="24" t="n">
        <v>0.04073467069162082</v>
      </c>
      <c r="AI11" s="24" t="n">
        <v>0.06631834573138701</v>
      </c>
      <c r="AJ11" s="24" t="n">
        <v>0.0511262398352991</v>
      </c>
      <c r="AL11" s="24" t="n">
        <v>0.02887176068485745</v>
      </c>
      <c r="AM11" s="24" t="n">
        <v>0.03683813793175821</v>
      </c>
      <c r="AN11" s="24" t="n">
        <v>0.0208054070969993</v>
      </c>
      <c r="AO11" s="24" t="n">
        <v>0.03080083174069973</v>
      </c>
      <c r="AP11" s="24" t="n">
        <v>0.04953151870729943</v>
      </c>
      <c r="AQ11" s="24" t="n">
        <v>0.05257571473433332</v>
      </c>
      <c r="AR11" s="24" t="n">
        <v>0.02754715921752758</v>
      </c>
      <c r="AS11" s="24" t="n">
        <v>0.06505001824138705</v>
      </c>
      <c r="AU11" s="24" t="n">
        <v>0.01986730933463608</v>
      </c>
      <c r="AV11" s="24" t="n">
        <v>0.05241126652768249</v>
      </c>
      <c r="AW11" s="24" t="n">
        <v>0.03559142027849883</v>
      </c>
      <c r="AX11" s="24" t="n">
        <v>0.04342223568967137</v>
      </c>
    </row>
    <row r="12" ht="19" customHeight="1">
      <c r="B12" s="26" t="inlineStr">
        <is>
          <t>Not Selected</t>
        </is>
      </c>
      <c r="C12" s="24" t="n">
        <v>0.8663036057793857</v>
      </c>
      <c r="D12" s="24" t="n">
        <v>0.8672387213758849</v>
      </c>
      <c r="E12" s="24" t="n">
        <v>0.8658801886562458</v>
      </c>
      <c r="G12" s="24" t="n">
        <v>0.850643409628745</v>
      </c>
      <c r="H12" s="24" t="n">
        <v>0.8316360836190719</v>
      </c>
      <c r="I12" s="24" t="n">
        <v>0.8661240878800818</v>
      </c>
      <c r="J12" s="24" t="n">
        <v>0.8690827415492005</v>
      </c>
      <c r="K12" s="24" t="n">
        <v>0.8979233663631356</v>
      </c>
      <c r="L12" s="24" t="n">
        <v>0.8814575929728848</v>
      </c>
      <c r="N12" s="24" t="n">
        <v>0.8533114848555214</v>
      </c>
      <c r="O12" s="24" t="n">
        <v>0.9045247820429748</v>
      </c>
      <c r="P12" s="24" t="n">
        <v>0.8538055485935279</v>
      </c>
      <c r="Q12" s="24" t="n">
        <v>0.9150855238812069</v>
      </c>
      <c r="R12" s="24" t="n">
        <v>0.82039606809455</v>
      </c>
      <c r="S12" s="24" t="n">
        <v>0.8726715980840591</v>
      </c>
      <c r="T12" s="24" t="n">
        <v>0.8740247500388539</v>
      </c>
      <c r="U12" s="24" t="n">
        <v>0.8459598452825707</v>
      </c>
      <c r="V12" s="24" t="n">
        <v>0.8677322214156671</v>
      </c>
      <c r="W12" s="24" t="n">
        <v>0.8811877438924971</v>
      </c>
      <c r="Y12" s="24" t="n">
        <v>0.8681740468535051</v>
      </c>
      <c r="Z12" s="24" t="n">
        <v>0.9039841306728067</v>
      </c>
      <c r="AA12" s="24" t="n">
        <v>0.8372829261001316</v>
      </c>
      <c r="AB12" s="24" t="n">
        <v>0.8507093426977095</v>
      </c>
      <c r="AD12" s="24" t="n">
        <v>0.8834978573196748</v>
      </c>
      <c r="AE12" s="24" t="n">
        <v>0.8903744894490803</v>
      </c>
      <c r="AF12" s="24" t="n">
        <v>0.8412114290070184</v>
      </c>
      <c r="AG12" s="24" t="n">
        <v>0.86718987671587</v>
      </c>
      <c r="AH12" s="24" t="n">
        <v>0.8126759112688008</v>
      </c>
      <c r="AI12" s="24" t="n">
        <v>0.8332797968919547</v>
      </c>
      <c r="AJ12" s="24" t="n">
        <v>0.8636528487825286</v>
      </c>
      <c r="AL12" s="24" t="n">
        <v>0.9034163175341583</v>
      </c>
      <c r="AM12" s="24" t="n">
        <v>0.875428186217484</v>
      </c>
      <c r="AN12" s="24" t="n">
        <v>0.8575034510918322</v>
      </c>
      <c r="AO12" s="24" t="n">
        <v>0.8963703589567265</v>
      </c>
      <c r="AP12" s="24" t="n">
        <v>0.8341570146227072</v>
      </c>
      <c r="AQ12" s="24" t="n">
        <v>0.837833526058794</v>
      </c>
      <c r="AR12" s="24" t="n">
        <v>0.9362875148719575</v>
      </c>
      <c r="AS12" s="24" t="n">
        <v>0.7282306867711233</v>
      </c>
      <c r="AU12" s="24" t="n">
        <v>0.9333272129995749</v>
      </c>
      <c r="AV12" s="24" t="n">
        <v>0.8242743706659145</v>
      </c>
      <c r="AW12" s="24" t="n">
        <v>0.8622429392606655</v>
      </c>
      <c r="AX12" s="24" t="n">
        <v>0.8589757883974707</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3.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Drug/alcohol use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0.168457438383884</v>
      </c>
      <c r="D9" s="24" t="n">
        <v>0.1602064060990034</v>
      </c>
      <c r="E9" s="24" t="n">
        <v>0.1770345128195947</v>
      </c>
      <c r="G9" s="24" t="n">
        <v>0.1316970065395017</v>
      </c>
      <c r="H9" s="24" t="n">
        <v>0.145656710730873</v>
      </c>
      <c r="I9" s="24" t="n">
        <v>0.2178294585167414</v>
      </c>
      <c r="J9" s="24" t="n">
        <v>0.1967597342877289</v>
      </c>
      <c r="K9" s="24" t="n">
        <v>0.1537091912504581</v>
      </c>
      <c r="L9" s="24" t="n">
        <v>0.1581844044122724</v>
      </c>
      <c r="N9" s="24" t="n">
        <v>0.2116889033518252</v>
      </c>
      <c r="O9" s="24" t="n">
        <v>0.1850216665572832</v>
      </c>
      <c r="P9" s="24" t="n">
        <v>0.1992691456609697</v>
      </c>
      <c r="Q9" s="24" t="n">
        <v>0.1480777831872985</v>
      </c>
      <c r="R9" s="24" t="n">
        <v>0.2456905976601156</v>
      </c>
      <c r="S9" s="24" t="n">
        <v>0.1630562373299905</v>
      </c>
      <c r="T9" s="24" t="n">
        <v>0.1363793645053344</v>
      </c>
      <c r="U9" s="24" t="n">
        <v>0.1284429654908547</v>
      </c>
      <c r="V9" s="24" t="n">
        <v>0.1545106889019274</v>
      </c>
      <c r="W9" s="24" t="n">
        <v>0.1781930918694036</v>
      </c>
      <c r="Y9" s="24" t="n">
        <v>0.16342598817466</v>
      </c>
      <c r="Z9" s="24" t="n">
        <v>0.1580302879160208</v>
      </c>
      <c r="AA9" s="24" t="n">
        <v>0.1962581939438899</v>
      </c>
      <c r="AB9" s="24" t="n">
        <v>0.1602501219026824</v>
      </c>
      <c r="AD9" s="24" t="n">
        <v>0.1600604604383907</v>
      </c>
      <c r="AE9" s="24" t="n">
        <v>0.1708210343969581</v>
      </c>
      <c r="AF9" s="24" t="n">
        <v>0.2026516340522493</v>
      </c>
      <c r="AG9" s="24" t="n">
        <v>0.156871514328892</v>
      </c>
      <c r="AH9" s="24" t="n">
        <v>0.1520789704106831</v>
      </c>
      <c r="AI9" s="24" t="n">
        <v>0.1935241921008189</v>
      </c>
      <c r="AJ9" s="24" t="n">
        <v>0.1704775445817954</v>
      </c>
      <c r="AL9" s="24" t="n">
        <v>0.1528632882872906</v>
      </c>
      <c r="AM9" s="24" t="n">
        <v>0.1910989848931226</v>
      </c>
      <c r="AN9" s="24" t="n">
        <v>0.1702858532112951</v>
      </c>
      <c r="AO9" s="24" t="n">
        <v>0.1673706325751564</v>
      </c>
      <c r="AP9" s="24" t="n">
        <v>0.152343310464979</v>
      </c>
      <c r="AQ9" s="24" t="n">
        <v>0.1849123663234258</v>
      </c>
      <c r="AR9" s="24" t="n">
        <v>0.1871328118972763</v>
      </c>
      <c r="AS9" s="24" t="n">
        <v>0.1319365754648692</v>
      </c>
      <c r="AU9" s="24" t="n">
        <v>0.1833462449306024</v>
      </c>
      <c r="AV9" s="24" t="n">
        <v>0.1319684909792663</v>
      </c>
      <c r="AW9" s="24" t="n">
        <v>0.191822313789997</v>
      </c>
      <c r="AX9" s="24" t="n">
        <v>0.1606366970560778</v>
      </c>
    </row>
    <row r="10" ht="19" customHeight="1">
      <c r="B10" s="26" t="inlineStr">
        <is>
          <t>2</t>
        </is>
      </c>
      <c r="C10" s="24" t="n">
        <v>0.1824187657040921</v>
      </c>
      <c r="D10" s="24" t="n">
        <v>0.1669714678769208</v>
      </c>
      <c r="E10" s="24" t="n">
        <v>0.1971981308846322</v>
      </c>
      <c r="G10" s="24" t="n">
        <v>0.1368239769648496</v>
      </c>
      <c r="H10" s="24" t="n">
        <v>0.1866110464724033</v>
      </c>
      <c r="I10" s="24" t="n">
        <v>0.1468402239420551</v>
      </c>
      <c r="J10" s="24" t="n">
        <v>0.2248357158977313</v>
      </c>
      <c r="K10" s="24" t="n">
        <v>0.216412114823677</v>
      </c>
      <c r="L10" s="24" t="n">
        <v>0.1806231705872879</v>
      </c>
      <c r="N10" s="24" t="n">
        <v>0.2189930069644521</v>
      </c>
      <c r="O10" s="24" t="n">
        <v>0.2566518569530716</v>
      </c>
      <c r="P10" s="24" t="n">
        <v>0.1791739371636737</v>
      </c>
      <c r="Q10" s="24" t="n">
        <v>0.18152559729061</v>
      </c>
      <c r="R10" s="24" t="n">
        <v>0.1917384090007433</v>
      </c>
      <c r="S10" s="24" t="n">
        <v>0.1623240066146585</v>
      </c>
      <c r="T10" s="24" t="n">
        <v>0.1850543607293154</v>
      </c>
      <c r="U10" s="24" t="n">
        <v>0.1487503037865991</v>
      </c>
      <c r="V10" s="24" t="n">
        <v>0.1845003793676458</v>
      </c>
      <c r="W10" s="24" t="n">
        <v>0.1946117640702766</v>
      </c>
      <c r="Y10" s="24" t="n">
        <v>0.1778935041792407</v>
      </c>
      <c r="Z10" s="24" t="n">
        <v>0.1903409263477177</v>
      </c>
      <c r="AA10" s="24" t="n">
        <v>0.1745324917122269</v>
      </c>
      <c r="AB10" s="24" t="n">
        <v>0.1860227665156894</v>
      </c>
      <c r="AD10" s="24" t="n">
        <v>0.2169349997787037</v>
      </c>
      <c r="AE10" s="24" t="n">
        <v>0.1689421945727823</v>
      </c>
      <c r="AF10" s="24" t="n">
        <v>0.1391856840720882</v>
      </c>
      <c r="AG10" s="24" t="n">
        <v>0.1575327012241251</v>
      </c>
      <c r="AH10" s="24" t="n">
        <v>0.1941720464990307</v>
      </c>
      <c r="AI10" s="24" t="n">
        <v>0.1068046089131986</v>
      </c>
      <c r="AJ10" s="24" t="n">
        <v>0.1972440246621722</v>
      </c>
      <c r="AL10" s="24" t="n">
        <v>0.1992487643066286</v>
      </c>
      <c r="AM10" s="24" t="n">
        <v>0.1442072159609704</v>
      </c>
      <c r="AN10" s="24" t="n">
        <v>0.1786727173831234</v>
      </c>
      <c r="AO10" s="24" t="n">
        <v>0.1435537325437975</v>
      </c>
      <c r="AP10" s="24" t="n">
        <v>0.2094814318188935</v>
      </c>
      <c r="AQ10" s="24" t="n">
        <v>0.1974654211655787</v>
      </c>
      <c r="AR10" s="24" t="n">
        <v>0.2022798240444358</v>
      </c>
      <c r="AS10" s="24" t="n">
        <v>0.1997335138971579</v>
      </c>
      <c r="AU10" s="24" t="n">
        <v>0.1872276078853846</v>
      </c>
      <c r="AV10" s="24" t="n">
        <v>0.2069380385774129</v>
      </c>
      <c r="AW10" s="24" t="n">
        <v>0.1572551526688059</v>
      </c>
      <c r="AX10" s="24" t="n">
        <v>0.1887215450503151</v>
      </c>
    </row>
    <row r="11" ht="19" customHeight="1">
      <c r="B11" s="26" t="inlineStr">
        <is>
          <t>3</t>
        </is>
      </c>
      <c r="C11" s="24" t="n">
        <v>0.1865369399292801</v>
      </c>
      <c r="D11" s="24" t="n">
        <v>0.1805659209957786</v>
      </c>
      <c r="E11" s="24" t="n">
        <v>0.1929379459772436</v>
      </c>
      <c r="G11" s="24" t="n">
        <v>0.2091875731827814</v>
      </c>
      <c r="H11" s="24" t="n">
        <v>0.1429139365530998</v>
      </c>
      <c r="I11" s="24" t="n">
        <v>0.1629499667664186</v>
      </c>
      <c r="J11" s="24" t="n">
        <v>0.1603649886860233</v>
      </c>
      <c r="K11" s="24" t="n">
        <v>0.2184322015321623</v>
      </c>
      <c r="L11" s="24" t="n">
        <v>0.2259718986972863</v>
      </c>
      <c r="N11" s="24" t="n">
        <v>0.1817229710205022</v>
      </c>
      <c r="O11" s="24" t="n">
        <v>0.1651796801347962</v>
      </c>
      <c r="P11" s="24" t="n">
        <v>0.1974028791814958</v>
      </c>
      <c r="Q11" s="24" t="n">
        <v>0.2009576529113817</v>
      </c>
      <c r="R11" s="24" t="n">
        <v>0.156111476054239</v>
      </c>
      <c r="S11" s="24" t="n">
        <v>0.1956075300510224</v>
      </c>
      <c r="T11" s="24" t="n">
        <v>0.2135354371838906</v>
      </c>
      <c r="U11" s="24" t="n">
        <v>0.1608522182462402</v>
      </c>
      <c r="V11" s="24" t="n">
        <v>0.1860700956128169</v>
      </c>
      <c r="W11" s="24" t="n">
        <v>0.2024538216560888</v>
      </c>
      <c r="Y11" s="24" t="n">
        <v>0.1835240531651343</v>
      </c>
      <c r="Z11" s="24" t="n">
        <v>0.1841284194748489</v>
      </c>
      <c r="AA11" s="24" t="n">
        <v>0.1684837912826153</v>
      </c>
      <c r="AB11" s="24" t="n">
        <v>0.208177672675322</v>
      </c>
      <c r="AD11" s="24" t="n">
        <v>0.2108727743779248</v>
      </c>
      <c r="AE11" s="24" t="n">
        <v>0.1901737353106782</v>
      </c>
      <c r="AF11" s="24" t="n">
        <v>0.1783210104126673</v>
      </c>
      <c r="AG11" s="24" t="n">
        <v>0.0925801930540357</v>
      </c>
      <c r="AH11" s="24" t="n">
        <v>0.2004349629107072</v>
      </c>
      <c r="AI11" s="24" t="n">
        <v>0.2249568263947145</v>
      </c>
      <c r="AJ11" s="24" t="n">
        <v>0.1761367193449766</v>
      </c>
      <c r="AL11" s="24" t="n">
        <v>0.2219909353516562</v>
      </c>
      <c r="AM11" s="24" t="n">
        <v>0.2127680062828949</v>
      </c>
      <c r="AN11" s="24" t="n">
        <v>0.2100852019960125</v>
      </c>
      <c r="AO11" s="24" t="n">
        <v>0.1222825945727186</v>
      </c>
      <c r="AP11" s="24" t="n">
        <v>0.1784537400507833</v>
      </c>
      <c r="AQ11" s="24" t="n">
        <v>0.133775173693466</v>
      </c>
      <c r="AR11" s="24" t="n">
        <v>0.1909387738193182</v>
      </c>
      <c r="AS11" s="24" t="n">
        <v>0.1789356429277179</v>
      </c>
      <c r="AU11" s="24" t="n">
        <v>0.1912013834615643</v>
      </c>
      <c r="AV11" s="24" t="n">
        <v>0.2145501015399035</v>
      </c>
      <c r="AW11" s="24" t="n">
        <v>0.1787005729324561</v>
      </c>
      <c r="AX11" s="24" t="n">
        <v>0.1512774515289503</v>
      </c>
    </row>
    <row r="12" ht="19" customHeight="1">
      <c r="B12" s="26" t="inlineStr">
        <is>
          <t>Not Selected</t>
        </is>
      </c>
      <c r="C12" s="24" t="n">
        <v>0.462586855982744</v>
      </c>
      <c r="D12" s="24" t="n">
        <v>0.4922562050282972</v>
      </c>
      <c r="E12" s="24" t="n">
        <v>0.4328294103185296</v>
      </c>
      <c r="G12" s="24" t="n">
        <v>0.5222914433128675</v>
      </c>
      <c r="H12" s="24" t="n">
        <v>0.5248183062436239</v>
      </c>
      <c r="I12" s="24" t="n">
        <v>0.4723803507747847</v>
      </c>
      <c r="J12" s="24" t="n">
        <v>0.4180395611285167</v>
      </c>
      <c r="K12" s="24" t="n">
        <v>0.4114464923937025</v>
      </c>
      <c r="L12" s="24" t="n">
        <v>0.4352205263031531</v>
      </c>
      <c r="N12" s="24" t="n">
        <v>0.3875951186632202</v>
      </c>
      <c r="O12" s="24" t="n">
        <v>0.3931467963548491</v>
      </c>
      <c r="P12" s="24" t="n">
        <v>0.4241540379938608</v>
      </c>
      <c r="Q12" s="24" t="n">
        <v>0.4694389666107098</v>
      </c>
      <c r="R12" s="24" t="n">
        <v>0.4064595172849021</v>
      </c>
      <c r="S12" s="24" t="n">
        <v>0.4790122260043286</v>
      </c>
      <c r="T12" s="24" t="n">
        <v>0.4650308375814597</v>
      </c>
      <c r="U12" s="24" t="n">
        <v>0.561954512476306</v>
      </c>
      <c r="V12" s="24" t="n">
        <v>0.47491883611761</v>
      </c>
      <c r="W12" s="24" t="n">
        <v>0.424741322404231</v>
      </c>
      <c r="Y12" s="24" t="n">
        <v>0.475156454480965</v>
      </c>
      <c r="Z12" s="24" t="n">
        <v>0.4675003662614126</v>
      </c>
      <c r="AA12" s="24" t="n">
        <v>0.4607255230612678</v>
      </c>
      <c r="AB12" s="24" t="n">
        <v>0.4455494389063062</v>
      </c>
      <c r="AD12" s="24" t="n">
        <v>0.4121317654049808</v>
      </c>
      <c r="AE12" s="24" t="n">
        <v>0.4700630357195814</v>
      </c>
      <c r="AF12" s="24" t="n">
        <v>0.4798416714629952</v>
      </c>
      <c r="AG12" s="24" t="n">
        <v>0.5930155913929471</v>
      </c>
      <c r="AH12" s="24" t="n">
        <v>0.4533140201795789</v>
      </c>
      <c r="AI12" s="24" t="n">
        <v>0.4747143725912681</v>
      </c>
      <c r="AJ12" s="24" t="n">
        <v>0.4561417114110559</v>
      </c>
      <c r="AL12" s="24" t="n">
        <v>0.4258970120544243</v>
      </c>
      <c r="AM12" s="24" t="n">
        <v>0.451925792863012</v>
      </c>
      <c r="AN12" s="24" t="n">
        <v>0.4409562274095691</v>
      </c>
      <c r="AO12" s="24" t="n">
        <v>0.5667930403083274</v>
      </c>
      <c r="AP12" s="24" t="n">
        <v>0.4597215176653442</v>
      </c>
      <c r="AQ12" s="24" t="n">
        <v>0.4838470388175296</v>
      </c>
      <c r="AR12" s="24" t="n">
        <v>0.4196485902389698</v>
      </c>
      <c r="AS12" s="24" t="n">
        <v>0.4893942677102548</v>
      </c>
      <c r="AU12" s="24" t="n">
        <v>0.4382247637224487</v>
      </c>
      <c r="AV12" s="24" t="n">
        <v>0.4465433689034171</v>
      </c>
      <c r="AW12" s="24" t="n">
        <v>0.4722219606087411</v>
      </c>
      <c r="AX12" s="24" t="n">
        <v>0.4993643063646569</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4.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Ideological extremism</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0.06829415857705398</v>
      </c>
      <c r="D9" s="24" t="n">
        <v>0.07186892642057095</v>
      </c>
      <c r="E9" s="24" t="n">
        <v>0.06460349066815782</v>
      </c>
      <c r="G9" s="24" t="n">
        <v>0.08955730775391609</v>
      </c>
      <c r="H9" s="24" t="n">
        <v>0.08188344640597711</v>
      </c>
      <c r="I9" s="24" t="n">
        <v>0.07434835448414946</v>
      </c>
      <c r="J9" s="24" t="n">
        <v>0.06143196667775178</v>
      </c>
      <c r="K9" s="24" t="n">
        <v>0.06484666790976396</v>
      </c>
      <c r="L9" s="24" t="n">
        <v>0.04621691851638361</v>
      </c>
      <c r="N9" s="24" t="n">
        <v>0.05825475470711951</v>
      </c>
      <c r="O9" s="24" t="n">
        <v>0.04622450687454258</v>
      </c>
      <c r="P9" s="24" t="n">
        <v>0.05411713368422613</v>
      </c>
      <c r="Q9" s="24" t="n">
        <v>0.07328485478514961</v>
      </c>
      <c r="R9" s="24" t="n">
        <v>0.04785947311079063</v>
      </c>
      <c r="S9" s="24" t="n">
        <v>0.05631662785845575</v>
      </c>
      <c r="T9" s="24" t="n">
        <v>0.07282431852046369</v>
      </c>
      <c r="U9" s="24" t="n">
        <v>0.08060594023559671</v>
      </c>
      <c r="V9" s="24" t="n">
        <v>0.07206173513274351</v>
      </c>
      <c r="W9" s="24" t="n">
        <v>0.09877398266391467</v>
      </c>
      <c r="Y9" s="24" t="n">
        <v>0.08759721037621465</v>
      </c>
      <c r="Z9" s="24" t="n">
        <v>0.06385773315941169</v>
      </c>
      <c r="AA9" s="24" t="n">
        <v>0.05935620067489463</v>
      </c>
      <c r="AB9" s="24" t="n">
        <v>0.05991727517137343</v>
      </c>
      <c r="AD9" s="24" t="n">
        <v>0.08119360171899606</v>
      </c>
      <c r="AE9" s="24" t="n">
        <v>0.04475145840158701</v>
      </c>
      <c r="AF9" s="24" t="n">
        <v>0.05365633589850922</v>
      </c>
      <c r="AG9" s="24" t="n">
        <v>0.06878763286117796</v>
      </c>
      <c r="AH9" s="24" t="n">
        <v>0.1222608423297018</v>
      </c>
      <c r="AI9" s="24" t="n">
        <v>0</v>
      </c>
      <c r="AJ9" s="24" t="n">
        <v>0.06972790091534602</v>
      </c>
      <c r="AL9" s="24" t="n">
        <v>0.05733648724928472</v>
      </c>
      <c r="AM9" s="24" t="n">
        <v>0.04441101170815026</v>
      </c>
      <c r="AN9" s="24" t="n">
        <v>0.03512578777126441</v>
      </c>
      <c r="AO9" s="24" t="n">
        <v>0.07134994419738237</v>
      </c>
      <c r="AP9" s="24" t="n">
        <v>0.09854301311912605</v>
      </c>
      <c r="AQ9" s="24" t="n">
        <v>0.04948819549187473</v>
      </c>
      <c r="AR9" s="24" t="n">
        <v>0.035700120482249</v>
      </c>
      <c r="AS9" s="24" t="n">
        <v>0.2150650193223763</v>
      </c>
      <c r="AU9" s="24" t="n">
        <v>0.06320696471640321</v>
      </c>
      <c r="AV9" s="24" t="n">
        <v>0.08453675710881928</v>
      </c>
      <c r="AW9" s="24" t="n">
        <v>0.06759045825635461</v>
      </c>
      <c r="AX9" s="24" t="n">
        <v>0.04966539942203586</v>
      </c>
    </row>
    <row r="10" ht="19" customHeight="1">
      <c r="B10" s="26" t="inlineStr">
        <is>
          <t>2</t>
        </is>
      </c>
      <c r="C10" s="24" t="n">
        <v>0.08179047324761497</v>
      </c>
      <c r="D10" s="24" t="n">
        <v>0.08754280388503954</v>
      </c>
      <c r="E10" s="24" t="n">
        <v>0.07640900540946344</v>
      </c>
      <c r="G10" s="24" t="n">
        <v>0.09471841236054596</v>
      </c>
      <c r="H10" s="24" t="n">
        <v>0.09234007770151033</v>
      </c>
      <c r="I10" s="24" t="n">
        <v>0.09491631956345481</v>
      </c>
      <c r="J10" s="24" t="n">
        <v>0.08003966557377173</v>
      </c>
      <c r="K10" s="24" t="n">
        <v>0.07626384219776038</v>
      </c>
      <c r="L10" s="24" t="n">
        <v>0.05920124350021059</v>
      </c>
      <c r="N10" s="24" t="n">
        <v>0.05147124906325158</v>
      </c>
      <c r="O10" s="24" t="n">
        <v>0.07717505099020845</v>
      </c>
      <c r="P10" s="24" t="n">
        <v>0.08310916802148889</v>
      </c>
      <c r="Q10" s="24" t="n">
        <v>0.06339415202401244</v>
      </c>
      <c r="R10" s="24" t="n">
        <v>0.05981699519057955</v>
      </c>
      <c r="S10" s="24" t="n">
        <v>0.1018746802748286</v>
      </c>
      <c r="T10" s="24" t="n">
        <v>0.07459151269074374</v>
      </c>
      <c r="U10" s="24" t="n">
        <v>0.1338220034284262</v>
      </c>
      <c r="V10" s="24" t="n">
        <v>0.06707717766250319</v>
      </c>
      <c r="W10" s="24" t="n">
        <v>0.05754083875461233</v>
      </c>
      <c r="Y10" s="24" t="n">
        <v>0.08932430243441873</v>
      </c>
      <c r="Z10" s="24" t="n">
        <v>0.09291459669367791</v>
      </c>
      <c r="AA10" s="24" t="n">
        <v>0.08179785973491638</v>
      </c>
      <c r="AB10" s="24" t="n">
        <v>0.06210059748002844</v>
      </c>
      <c r="AD10" s="24" t="n">
        <v>0.07264159622548449</v>
      </c>
      <c r="AE10" s="24" t="n">
        <v>0.06843755731725286</v>
      </c>
      <c r="AF10" s="24" t="n">
        <v>0.05122744792514525</v>
      </c>
      <c r="AG10" s="24" t="n">
        <v>0.1120758646209186</v>
      </c>
      <c r="AH10" s="24" t="n">
        <v>0.1195924881515113</v>
      </c>
      <c r="AI10" s="24" t="n">
        <v>0.1303998459710688</v>
      </c>
      <c r="AJ10" s="24" t="n">
        <v>0.0829519111271437</v>
      </c>
      <c r="AL10" s="24" t="n">
        <v>0.05566762771801852</v>
      </c>
      <c r="AM10" s="24" t="n">
        <v>0.08179081865466881</v>
      </c>
      <c r="AN10" s="24" t="n">
        <v>0.06143537173722076</v>
      </c>
      <c r="AO10" s="24" t="n">
        <v>0.111501767258953</v>
      </c>
      <c r="AP10" s="24" t="n">
        <v>0.09972449621311465</v>
      </c>
      <c r="AQ10" s="24" t="n">
        <v>0.05781869799393156</v>
      </c>
      <c r="AR10" s="24" t="n">
        <v>0.09047732706965218</v>
      </c>
      <c r="AS10" s="24" t="n">
        <v>0.07073132088558674</v>
      </c>
      <c r="AU10" s="24" t="n">
        <v>0.1036062013231973</v>
      </c>
      <c r="AV10" s="24" t="n">
        <v>0.07281399090773923</v>
      </c>
      <c r="AW10" s="24" t="n">
        <v>0.0680149940566003</v>
      </c>
      <c r="AX10" s="24" t="n">
        <v>0.09764000218164968</v>
      </c>
    </row>
    <row r="11" ht="19" customHeight="1">
      <c r="B11" s="26" t="inlineStr">
        <is>
          <t>3</t>
        </is>
      </c>
      <c r="C11" s="24" t="n">
        <v>0.09901521549860776</v>
      </c>
      <c r="D11" s="24" t="n">
        <v>0.1008492638741423</v>
      </c>
      <c r="E11" s="24" t="n">
        <v>0.09711193910255365</v>
      </c>
      <c r="G11" s="24" t="n">
        <v>0.1167245618103349</v>
      </c>
      <c r="H11" s="24" t="n">
        <v>0.1079701431616714</v>
      </c>
      <c r="I11" s="24" t="n">
        <v>0.09396761703328055</v>
      </c>
      <c r="J11" s="24" t="n">
        <v>0.1084480338606074</v>
      </c>
      <c r="K11" s="24" t="n">
        <v>0.09762965342795674</v>
      </c>
      <c r="L11" s="24" t="n">
        <v>0.0774247886159303</v>
      </c>
      <c r="N11" s="24" t="n">
        <v>0.09501739023300135</v>
      </c>
      <c r="O11" s="24" t="n">
        <v>0.07655581989575869</v>
      </c>
      <c r="P11" s="24" t="n">
        <v>0.06344912175142881</v>
      </c>
      <c r="Q11" s="24" t="n">
        <v>0.1172747658825495</v>
      </c>
      <c r="R11" s="24" t="n">
        <v>0.1109579300162356</v>
      </c>
      <c r="S11" s="24" t="n">
        <v>0.1177231614901052</v>
      </c>
      <c r="T11" s="24" t="n">
        <v>0.1171853305360984</v>
      </c>
      <c r="U11" s="24" t="n">
        <v>0.1133120647309343</v>
      </c>
      <c r="V11" s="24" t="n">
        <v>0.09734035382848101</v>
      </c>
      <c r="W11" s="24" t="n">
        <v>0.0692412030869133</v>
      </c>
      <c r="Y11" s="24" t="n">
        <v>0.09586856145682966</v>
      </c>
      <c r="Z11" s="24" t="n">
        <v>0.1044977843395485</v>
      </c>
      <c r="AA11" s="24" t="n">
        <v>0.1121670399012092</v>
      </c>
      <c r="AB11" s="24" t="n">
        <v>0.08514908993254221</v>
      </c>
      <c r="AD11" s="24" t="n">
        <v>0.08775919541023139</v>
      </c>
      <c r="AE11" s="24" t="n">
        <v>0.09788471816511383</v>
      </c>
      <c r="AF11" s="24" t="n">
        <v>0.05829478945898477</v>
      </c>
      <c r="AG11" s="24" t="n">
        <v>0.1025213915027662</v>
      </c>
      <c r="AH11" s="24" t="n">
        <v>0.1109026210953434</v>
      </c>
      <c r="AI11" s="24" t="n">
        <v>0.07836921604973793</v>
      </c>
      <c r="AJ11" s="24" t="n">
        <v>0.1189170367051075</v>
      </c>
      <c r="AL11" s="24" t="n">
        <v>0.09110198300905588</v>
      </c>
      <c r="AM11" s="24" t="n">
        <v>0.09990059125944083</v>
      </c>
      <c r="AN11" s="24" t="n">
        <v>0.0526238037593685</v>
      </c>
      <c r="AO11" s="24" t="n">
        <v>0.1176832760294936</v>
      </c>
      <c r="AP11" s="24" t="n">
        <v>0.1138263790987206</v>
      </c>
      <c r="AQ11" s="24" t="n">
        <v>0.1103369503588497</v>
      </c>
      <c r="AR11" s="24" t="n">
        <v>0.05391532813485101</v>
      </c>
      <c r="AS11" s="24" t="n">
        <v>0.1624926753289326</v>
      </c>
      <c r="AU11" s="24" t="n">
        <v>0.09695890961356661</v>
      </c>
      <c r="AV11" s="24" t="n">
        <v>0.09764686901990183</v>
      </c>
      <c r="AW11" s="24" t="n">
        <v>0.1089022566867887</v>
      </c>
      <c r="AX11" s="24" t="n">
        <v>0.08326681853078545</v>
      </c>
    </row>
    <row r="12" ht="19" customHeight="1">
      <c r="B12" s="26" t="inlineStr">
        <is>
          <t>Not Selected</t>
        </is>
      </c>
      <c r="C12" s="24" t="n">
        <v>0.7509001526767233</v>
      </c>
      <c r="D12" s="24" t="n">
        <v>0.7397390058202473</v>
      </c>
      <c r="E12" s="24" t="n">
        <v>0.7618755648198251</v>
      </c>
      <c r="G12" s="24" t="n">
        <v>0.698999718075203</v>
      </c>
      <c r="H12" s="24" t="n">
        <v>0.7178063327308413</v>
      </c>
      <c r="I12" s="24" t="n">
        <v>0.7367677089191151</v>
      </c>
      <c r="J12" s="24" t="n">
        <v>0.7500803338878691</v>
      </c>
      <c r="K12" s="24" t="n">
        <v>0.7612598364645189</v>
      </c>
      <c r="L12" s="24" t="n">
        <v>0.8171570493674755</v>
      </c>
      <c r="N12" s="24" t="n">
        <v>0.7952566059966274</v>
      </c>
      <c r="O12" s="24" t="n">
        <v>0.8000446222394904</v>
      </c>
      <c r="P12" s="24" t="n">
        <v>0.7993245765428562</v>
      </c>
      <c r="Q12" s="24" t="n">
        <v>0.7460462273082884</v>
      </c>
      <c r="R12" s="24" t="n">
        <v>0.7813656016823942</v>
      </c>
      <c r="S12" s="24" t="n">
        <v>0.7240855303766104</v>
      </c>
      <c r="T12" s="24" t="n">
        <v>0.7353988382526943</v>
      </c>
      <c r="U12" s="24" t="n">
        <v>0.6722599916050426</v>
      </c>
      <c r="V12" s="24" t="n">
        <v>0.7635207333762724</v>
      </c>
      <c r="W12" s="24" t="n">
        <v>0.7744439754945597</v>
      </c>
      <c r="Y12" s="24" t="n">
        <v>0.727209925732537</v>
      </c>
      <c r="Z12" s="24" t="n">
        <v>0.7387298858073618</v>
      </c>
      <c r="AA12" s="24" t="n">
        <v>0.7466788996889797</v>
      </c>
      <c r="AB12" s="24" t="n">
        <v>0.7928330374160559</v>
      </c>
      <c r="AD12" s="24" t="n">
        <v>0.758405606645288</v>
      </c>
      <c r="AE12" s="24" t="n">
        <v>0.7889262661160462</v>
      </c>
      <c r="AF12" s="24" t="n">
        <v>0.8368214267173609</v>
      </c>
      <c r="AG12" s="24" t="n">
        <v>0.7166151110151371</v>
      </c>
      <c r="AH12" s="24" t="n">
        <v>0.6472440484234434</v>
      </c>
      <c r="AI12" s="24" t="n">
        <v>0.7912309379791934</v>
      </c>
      <c r="AJ12" s="24" t="n">
        <v>0.728403151252403</v>
      </c>
      <c r="AL12" s="24" t="n">
        <v>0.7958939020236407</v>
      </c>
      <c r="AM12" s="24" t="n">
        <v>0.7738975783777402</v>
      </c>
      <c r="AN12" s="24" t="n">
        <v>0.8508150367321464</v>
      </c>
      <c r="AO12" s="24" t="n">
        <v>0.6994650125141711</v>
      </c>
      <c r="AP12" s="24" t="n">
        <v>0.6879061115690387</v>
      </c>
      <c r="AQ12" s="24" t="n">
        <v>0.7823561561553438</v>
      </c>
      <c r="AR12" s="24" t="n">
        <v>0.8199072243132479</v>
      </c>
      <c r="AS12" s="24" t="n">
        <v>0.5517109844631044</v>
      </c>
      <c r="AU12" s="24" t="n">
        <v>0.736227924346833</v>
      </c>
      <c r="AV12" s="24" t="n">
        <v>0.7450023829635396</v>
      </c>
      <c r="AW12" s="24" t="n">
        <v>0.7554922910002564</v>
      </c>
      <c r="AX12" s="24" t="n">
        <v>0.769427779865529</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5.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The quality of prison buildings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0.07016633123736886</v>
      </c>
      <c r="D9" s="24" t="n">
        <v>0.07420420437553314</v>
      </c>
      <c r="E9" s="24" t="n">
        <v>0.06642707630473488</v>
      </c>
      <c r="G9" s="24" t="n">
        <v>0.08441617693302018</v>
      </c>
      <c r="H9" s="24" t="n">
        <v>0.117357634984895</v>
      </c>
      <c r="I9" s="24" t="n">
        <v>0.04370839820526868</v>
      </c>
      <c r="J9" s="24" t="n">
        <v>0.06715905821496371</v>
      </c>
      <c r="K9" s="24" t="n">
        <v>0.0352047596374106</v>
      </c>
      <c r="L9" s="24" t="n">
        <v>0.06975790264223204</v>
      </c>
      <c r="N9" s="24" t="n">
        <v>0.04652259680104764</v>
      </c>
      <c r="O9" s="24" t="n">
        <v>0.03816331480913283</v>
      </c>
      <c r="P9" s="24" t="n">
        <v>0.06814594345419124</v>
      </c>
      <c r="Q9" s="24" t="n">
        <v>0.04801891707088925</v>
      </c>
      <c r="R9" s="24" t="n">
        <v>0.0522801429604268</v>
      </c>
      <c r="S9" s="24" t="n">
        <v>0.02706004590599213</v>
      </c>
      <c r="T9" s="24" t="n">
        <v>0.06794788011093512</v>
      </c>
      <c r="U9" s="24" t="n">
        <v>0.1068642454808284</v>
      </c>
      <c r="V9" s="24" t="n">
        <v>0.08188039859233508</v>
      </c>
      <c r="W9" s="24" t="n">
        <v>0.1094840258992785</v>
      </c>
      <c r="Y9" s="24" t="n">
        <v>0.09597572868616773</v>
      </c>
      <c r="Z9" s="24" t="n">
        <v>0.06633865438629295</v>
      </c>
      <c r="AA9" s="24" t="n">
        <v>0.06013380736132411</v>
      </c>
      <c r="AB9" s="24" t="n">
        <v>0.05509393157500228</v>
      </c>
      <c r="AD9" s="24" t="n">
        <v>0.05316770733872964</v>
      </c>
      <c r="AE9" s="24" t="n">
        <v>0.08199541349247454</v>
      </c>
      <c r="AF9" s="24" t="n">
        <v>0.08604243780249748</v>
      </c>
      <c r="AG9" s="24" t="n">
        <v>0.07091381857018704</v>
      </c>
      <c r="AH9" s="24" t="n">
        <v>0.0483080893133299</v>
      </c>
      <c r="AI9" s="24" t="n">
        <v>0.1781626211814094</v>
      </c>
      <c r="AJ9" s="24" t="n">
        <v>0.06370204286780269</v>
      </c>
      <c r="AL9" s="24" t="n">
        <v>0.04630490216774265</v>
      </c>
      <c r="AM9" s="24" t="n">
        <v>0.08372138488345378</v>
      </c>
      <c r="AN9" s="24" t="n">
        <v>0.1097142295571252</v>
      </c>
      <c r="AO9" s="24" t="n">
        <v>0.08079362080185314</v>
      </c>
      <c r="AP9" s="24" t="n">
        <v>0.05699522504163423</v>
      </c>
      <c r="AQ9" s="24" t="n">
        <v>0.073566046204009</v>
      </c>
      <c r="AR9" s="24" t="n">
        <v>0.06611406293170868</v>
      </c>
      <c r="AS9" s="24" t="n">
        <v>0.04970070454971295</v>
      </c>
      <c r="AU9" s="24" t="n">
        <v>0.09641512923261858</v>
      </c>
      <c r="AV9" s="24" t="n">
        <v>0.04281139340614742</v>
      </c>
      <c r="AW9" s="24" t="n">
        <v>0.0728302464071011</v>
      </c>
      <c r="AX9" s="24" t="n">
        <v>0.0762172074492278</v>
      </c>
    </row>
    <row r="10" ht="19" customHeight="1">
      <c r="B10" s="26" t="inlineStr">
        <is>
          <t>2</t>
        </is>
      </c>
      <c r="C10" s="24" t="n">
        <v>0.08934862939192278</v>
      </c>
      <c r="D10" s="24" t="n">
        <v>0.09092488328283964</v>
      </c>
      <c r="E10" s="24" t="n">
        <v>0.08722281507634998</v>
      </c>
      <c r="G10" s="24" t="n">
        <v>0.09823413698781096</v>
      </c>
      <c r="H10" s="24" t="n">
        <v>0.09825982891172069</v>
      </c>
      <c r="I10" s="24" t="n">
        <v>0.07397596163487415</v>
      </c>
      <c r="J10" s="24" t="n">
        <v>0.07463415483113127</v>
      </c>
      <c r="K10" s="24" t="n">
        <v>0.08468772362855498</v>
      </c>
      <c r="L10" s="24" t="n">
        <v>0.103765603996503</v>
      </c>
      <c r="N10" s="24" t="n">
        <v>0.1122823342594609</v>
      </c>
      <c r="O10" s="24" t="n">
        <v>0.05132559588927331</v>
      </c>
      <c r="P10" s="24" t="n">
        <v>0.1063193950922257</v>
      </c>
      <c r="Q10" s="24" t="n">
        <v>0.09655394471710739</v>
      </c>
      <c r="R10" s="24" t="n">
        <v>0.108014608197443</v>
      </c>
      <c r="S10" s="24" t="n">
        <v>0.07392688050100189</v>
      </c>
      <c r="T10" s="24" t="n">
        <v>0.0907250201909882</v>
      </c>
      <c r="U10" s="24" t="n">
        <v>0.08609786819295137</v>
      </c>
      <c r="V10" s="24" t="n">
        <v>0.08106272205871735</v>
      </c>
      <c r="W10" s="24" t="n">
        <v>0.08208786978498096</v>
      </c>
      <c r="Y10" s="24" t="n">
        <v>0.1206916966456474</v>
      </c>
      <c r="Z10" s="24" t="n">
        <v>0.08360026686831586</v>
      </c>
      <c r="AA10" s="24" t="n">
        <v>0.07107282363170787</v>
      </c>
      <c r="AB10" s="24" t="n">
        <v>0.07754762612639332</v>
      </c>
      <c r="AD10" s="24" t="n">
        <v>0.0869379250553316</v>
      </c>
      <c r="AE10" s="24" t="n">
        <v>0.09821626401246154</v>
      </c>
      <c r="AF10" s="24" t="n">
        <v>0.09873801324900942</v>
      </c>
      <c r="AG10" s="24" t="n">
        <v>0.1271056460866039</v>
      </c>
      <c r="AH10" s="24" t="n">
        <v>0.07001200707848514</v>
      </c>
      <c r="AI10" s="24" t="n">
        <v>0.0280699076447042</v>
      </c>
      <c r="AJ10" s="24" t="n">
        <v>0.08306985305535172</v>
      </c>
      <c r="AL10" s="24" t="n">
        <v>0.1198576380944602</v>
      </c>
      <c r="AM10" s="24" t="n">
        <v>0.09570047977905254</v>
      </c>
      <c r="AN10" s="24" t="n">
        <v>0.1168226557425503</v>
      </c>
      <c r="AO10" s="24" t="n">
        <v>0.108612864310912</v>
      </c>
      <c r="AP10" s="24" t="n">
        <v>0.05013431890661763</v>
      </c>
      <c r="AQ10" s="24" t="n">
        <v>0.04341932394306558</v>
      </c>
      <c r="AR10" s="24" t="n">
        <v>0.08694925484221194</v>
      </c>
      <c r="AS10" s="24" t="n">
        <v>0.144810626695932</v>
      </c>
      <c r="AU10" s="24" t="n">
        <v>0.126214005965309</v>
      </c>
      <c r="AV10" s="24" t="n">
        <v>0.0678185957581896</v>
      </c>
      <c r="AW10" s="24" t="n">
        <v>0.07344767062633031</v>
      </c>
      <c r="AX10" s="24" t="n">
        <v>0.1111603715074255</v>
      </c>
    </row>
    <row r="11" ht="19" customHeight="1">
      <c r="B11" s="26" t="inlineStr">
        <is>
          <t>3</t>
        </is>
      </c>
      <c r="C11" s="24" t="n">
        <v>0.1193263329936202</v>
      </c>
      <c r="D11" s="24" t="n">
        <v>0.1261999465161395</v>
      </c>
      <c r="E11" s="24" t="n">
        <v>0.1125085002342981</v>
      </c>
      <c r="G11" s="24" t="n">
        <v>0.1484728301690851</v>
      </c>
      <c r="H11" s="24" t="n">
        <v>0.1299935433302007</v>
      </c>
      <c r="I11" s="24" t="n">
        <v>0.1336676329479706</v>
      </c>
      <c r="J11" s="24" t="n">
        <v>0.1234798955568668</v>
      </c>
      <c r="K11" s="24" t="n">
        <v>0.09711325019972784</v>
      </c>
      <c r="L11" s="24" t="n">
        <v>0.09137760442982934</v>
      </c>
      <c r="N11" s="24" t="n">
        <v>0.07110424479361535</v>
      </c>
      <c r="O11" s="24" t="n">
        <v>0.1494524267929496</v>
      </c>
      <c r="P11" s="24" t="n">
        <v>0.1141329828291028</v>
      </c>
      <c r="Q11" s="24" t="n">
        <v>0.08122235117533795</v>
      </c>
      <c r="R11" s="24" t="n">
        <v>0.1231908217857014</v>
      </c>
      <c r="S11" s="24" t="n">
        <v>0.1183757524291185</v>
      </c>
      <c r="T11" s="24" t="n">
        <v>0.1158719481403927</v>
      </c>
      <c r="U11" s="24" t="n">
        <v>0.1495324428848229</v>
      </c>
      <c r="V11" s="24" t="n">
        <v>0.125387473646667</v>
      </c>
      <c r="W11" s="24" t="n">
        <v>0.1186998458728822</v>
      </c>
      <c r="Y11" s="24" t="n">
        <v>0.1168032195356834</v>
      </c>
      <c r="Z11" s="24" t="n">
        <v>0.1291016639047926</v>
      </c>
      <c r="AA11" s="24" t="n">
        <v>0.1147958200464242</v>
      </c>
      <c r="AB11" s="24" t="n">
        <v>0.1158913534359273</v>
      </c>
      <c r="AD11" s="24" t="n">
        <v>0.1236411541293648</v>
      </c>
      <c r="AE11" s="24" t="n">
        <v>0.1207767660353391</v>
      </c>
      <c r="AF11" s="24" t="n">
        <v>0.1719087166053406</v>
      </c>
      <c r="AG11" s="24" t="n">
        <v>0.1787913975258702</v>
      </c>
      <c r="AH11" s="24" t="n">
        <v>0.0708129056220918</v>
      </c>
      <c r="AI11" s="24" t="n">
        <v>0.1466272383395467</v>
      </c>
      <c r="AJ11" s="24" t="n">
        <v>0.106918735261674</v>
      </c>
      <c r="AL11" s="24" t="n">
        <v>0.1335953468255924</v>
      </c>
      <c r="AM11" s="24" t="n">
        <v>0.1312794160779443</v>
      </c>
      <c r="AN11" s="24" t="n">
        <v>0.1532587840855434</v>
      </c>
      <c r="AO11" s="24" t="n">
        <v>0.1752961298440347</v>
      </c>
      <c r="AP11" s="24" t="n">
        <v>0.08007630471076464</v>
      </c>
      <c r="AQ11" s="24" t="n">
        <v>0.1158077918607375</v>
      </c>
      <c r="AR11" s="24" t="n">
        <v>0.08189281147541908</v>
      </c>
      <c r="AS11" s="24" t="n">
        <v>0.09600156542687099</v>
      </c>
      <c r="AU11" s="24" t="n">
        <v>0.1649437021523869</v>
      </c>
      <c r="AV11" s="24" t="n">
        <v>0.08269723706793815</v>
      </c>
      <c r="AW11" s="24" t="n">
        <v>0.1199987671575149</v>
      </c>
      <c r="AX11" s="24" t="n">
        <v>0.1202775851478663</v>
      </c>
    </row>
    <row r="12" ht="19" customHeight="1">
      <c r="B12" s="26" t="inlineStr">
        <is>
          <t>Not Selected</t>
        </is>
      </c>
      <c r="C12" s="24" t="n">
        <v>0.7211587063770882</v>
      </c>
      <c r="D12" s="24" t="n">
        <v>0.7086709658254878</v>
      </c>
      <c r="E12" s="24" t="n">
        <v>0.7338416083846172</v>
      </c>
      <c r="G12" s="24" t="n">
        <v>0.6688768559100836</v>
      </c>
      <c r="H12" s="24" t="n">
        <v>0.6543889927731836</v>
      </c>
      <c r="I12" s="24" t="n">
        <v>0.7486480072118866</v>
      </c>
      <c r="J12" s="24" t="n">
        <v>0.7347268913970382</v>
      </c>
      <c r="K12" s="24" t="n">
        <v>0.7829942665343065</v>
      </c>
      <c r="L12" s="24" t="n">
        <v>0.7350988889314355</v>
      </c>
      <c r="N12" s="24" t="n">
        <v>0.770090824145876</v>
      </c>
      <c r="O12" s="24" t="n">
        <v>0.7610586625086441</v>
      </c>
      <c r="P12" s="24" t="n">
        <v>0.7114016786244801</v>
      </c>
      <c r="Q12" s="24" t="n">
        <v>0.7742047870366653</v>
      </c>
      <c r="R12" s="24" t="n">
        <v>0.716514427056429</v>
      </c>
      <c r="S12" s="24" t="n">
        <v>0.7806373211638875</v>
      </c>
      <c r="T12" s="24" t="n">
        <v>0.7254551515576841</v>
      </c>
      <c r="U12" s="24" t="n">
        <v>0.6575054434413973</v>
      </c>
      <c r="V12" s="24" t="n">
        <v>0.7116694057022807</v>
      </c>
      <c r="W12" s="24" t="n">
        <v>0.6897282584428583</v>
      </c>
      <c r="Y12" s="24" t="n">
        <v>0.6665293551325014</v>
      </c>
      <c r="Z12" s="24" t="n">
        <v>0.7209594148405984</v>
      </c>
      <c r="AA12" s="24" t="n">
        <v>0.7539975489605436</v>
      </c>
      <c r="AB12" s="24" t="n">
        <v>0.7514670888626773</v>
      </c>
      <c r="AD12" s="24" t="n">
        <v>0.736253213476574</v>
      </c>
      <c r="AE12" s="24" t="n">
        <v>0.6990115564597248</v>
      </c>
      <c r="AF12" s="24" t="n">
        <v>0.6433108323431526</v>
      </c>
      <c r="AG12" s="24" t="n">
        <v>0.6231891378173386</v>
      </c>
      <c r="AH12" s="24" t="n">
        <v>0.8108669979860931</v>
      </c>
      <c r="AI12" s="24" t="n">
        <v>0.6471402328343399</v>
      </c>
      <c r="AJ12" s="24" t="n">
        <v>0.7463093688151716</v>
      </c>
      <c r="AL12" s="24" t="n">
        <v>0.7002421129122046</v>
      </c>
      <c r="AM12" s="24" t="n">
        <v>0.6892987192595494</v>
      </c>
      <c r="AN12" s="24" t="n">
        <v>0.6202043306147812</v>
      </c>
      <c r="AO12" s="24" t="n">
        <v>0.6352973850432002</v>
      </c>
      <c r="AP12" s="24" t="n">
        <v>0.8127941513409835</v>
      </c>
      <c r="AQ12" s="24" t="n">
        <v>0.7672068379921877</v>
      </c>
      <c r="AR12" s="24" t="n">
        <v>0.7650438707506604</v>
      </c>
      <c r="AS12" s="24" t="n">
        <v>0.709487103327484</v>
      </c>
      <c r="AU12" s="24" t="n">
        <v>0.6124271626496856</v>
      </c>
      <c r="AV12" s="24" t="n">
        <v>0.8066727737677246</v>
      </c>
      <c r="AW12" s="24" t="n">
        <v>0.7337233158090537</v>
      </c>
      <c r="AX12" s="24" t="n">
        <v>0.6923448358954803</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6.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The number of prison 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0.0824222351193927</v>
      </c>
      <c r="D9" s="24" t="n">
        <v>0.08164869059456561</v>
      </c>
      <c r="E9" s="24" t="n">
        <v>0.08342639066091981</v>
      </c>
      <c r="G9" s="24" t="n">
        <v>0.06074203832658801</v>
      </c>
      <c r="H9" s="24" t="n">
        <v>0.07097605428046073</v>
      </c>
      <c r="I9" s="24" t="n">
        <v>0.08406862268117005</v>
      </c>
      <c r="J9" s="24" t="n">
        <v>0.08660027524267899</v>
      </c>
      <c r="K9" s="24" t="n">
        <v>0.09577152663198996</v>
      </c>
      <c r="L9" s="24" t="n">
        <v>0.09232915587493229</v>
      </c>
      <c r="N9" s="24" t="n">
        <v>0.09729620949126032</v>
      </c>
      <c r="O9" s="24" t="n">
        <v>0.07869686152223919</v>
      </c>
      <c r="P9" s="24" t="n">
        <v>0.06304070072573525</v>
      </c>
      <c r="Q9" s="24" t="n">
        <v>0.06699280708634772</v>
      </c>
      <c r="R9" s="24" t="n">
        <v>0.07881578098831235</v>
      </c>
      <c r="S9" s="24" t="n">
        <v>0.09833354710853413</v>
      </c>
      <c r="T9" s="24" t="n">
        <v>0.123357378211066</v>
      </c>
      <c r="U9" s="24" t="n">
        <v>0.06835407834950931</v>
      </c>
      <c r="V9" s="24" t="n">
        <v>0.06372815871910122</v>
      </c>
      <c r="W9" s="24" t="n">
        <v>0.1111803259374441</v>
      </c>
      <c r="Y9" s="24" t="n">
        <v>0.08936774683820042</v>
      </c>
      <c r="Z9" s="24" t="n">
        <v>0.07395798936479961</v>
      </c>
      <c r="AA9" s="24" t="n">
        <v>0.07730815260488147</v>
      </c>
      <c r="AB9" s="24" t="n">
        <v>0.08820736216911783</v>
      </c>
      <c r="AD9" s="24" t="n">
        <v>0.08978869178258832</v>
      </c>
      <c r="AE9" s="24" t="n">
        <v>0.08959635226027185</v>
      </c>
      <c r="AF9" s="24" t="n">
        <v>0.08752075957167847</v>
      </c>
      <c r="AG9" s="24" t="n">
        <v>0.06185499674995568</v>
      </c>
      <c r="AH9" s="24" t="n">
        <v>0.09008527964874374</v>
      </c>
      <c r="AI9" s="24" t="n">
        <v>0.02569193250050652</v>
      </c>
      <c r="AJ9" s="24" t="n">
        <v>0.06954073148842055</v>
      </c>
      <c r="AL9" s="24" t="n">
        <v>0.09312895674384038</v>
      </c>
      <c r="AM9" s="24" t="n">
        <v>0.08518312446355807</v>
      </c>
      <c r="AN9" s="24" t="n">
        <v>0.0653888507280983</v>
      </c>
      <c r="AO9" s="24" t="n">
        <v>0.06135423280590589</v>
      </c>
      <c r="AP9" s="24" t="n">
        <v>0.09346015679875562</v>
      </c>
      <c r="AQ9" s="24" t="n">
        <v>0.06251715295591799</v>
      </c>
      <c r="AR9" s="24" t="n">
        <v>0.09330954559609146</v>
      </c>
      <c r="AS9" s="24" t="n">
        <v>0.07605609230307077</v>
      </c>
      <c r="AU9" s="24" t="n">
        <v>0.07918315308366981</v>
      </c>
      <c r="AV9" s="24" t="n">
        <v>0.08839211180265107</v>
      </c>
      <c r="AW9" s="24" t="n">
        <v>0.08886355548895015</v>
      </c>
      <c r="AX9" s="24" t="n">
        <v>0.06336058766635556</v>
      </c>
    </row>
    <row r="10" ht="19" customHeight="1">
      <c r="B10" s="26" t="inlineStr">
        <is>
          <t>2</t>
        </is>
      </c>
      <c r="C10" s="24" t="n">
        <v>0.1194240752568096</v>
      </c>
      <c r="D10" s="24" t="n">
        <v>0.1367716009127627</v>
      </c>
      <c r="E10" s="24" t="n">
        <v>0.1028129717222875</v>
      </c>
      <c r="G10" s="24" t="n">
        <v>0.1101924337951893</v>
      </c>
      <c r="H10" s="24" t="n">
        <v>0.1361271572400002</v>
      </c>
      <c r="I10" s="24" t="n">
        <v>0.1155531110208118</v>
      </c>
      <c r="J10" s="24" t="n">
        <v>0.08842460790331502</v>
      </c>
      <c r="K10" s="24" t="n">
        <v>0.09500754216076943</v>
      </c>
      <c r="L10" s="24" t="n">
        <v>0.1566230048017132</v>
      </c>
      <c r="N10" s="24" t="n">
        <v>0.06805066413603628</v>
      </c>
      <c r="O10" s="24" t="n">
        <v>0.100068811343292</v>
      </c>
      <c r="P10" s="24" t="n">
        <v>0.0875507746547261</v>
      </c>
      <c r="Q10" s="24" t="n">
        <v>0.1219703230596092</v>
      </c>
      <c r="R10" s="24" t="n">
        <v>0.06482863856195545</v>
      </c>
      <c r="S10" s="24" t="n">
        <v>0.1340496148571769</v>
      </c>
      <c r="T10" s="24" t="n">
        <v>0.1252778748816176</v>
      </c>
      <c r="U10" s="24" t="n">
        <v>0.1453532983545392</v>
      </c>
      <c r="V10" s="24" t="n">
        <v>0.1475117083267776</v>
      </c>
      <c r="W10" s="24" t="n">
        <v>0.1363648907940684</v>
      </c>
      <c r="Y10" s="24" t="n">
        <v>0.1200828530887275</v>
      </c>
      <c r="Z10" s="24" t="n">
        <v>0.1315281318468473</v>
      </c>
      <c r="AA10" s="24" t="n">
        <v>0.1110369940695776</v>
      </c>
      <c r="AB10" s="24" t="n">
        <v>0.1135292159026432</v>
      </c>
      <c r="AD10" s="24" t="n">
        <v>0.1216856782429297</v>
      </c>
      <c r="AE10" s="24" t="n">
        <v>0.1199496669343893</v>
      </c>
      <c r="AF10" s="24" t="n">
        <v>0.1857112549289659</v>
      </c>
      <c r="AG10" s="24" t="n">
        <v>0.1194670821275496</v>
      </c>
      <c r="AH10" s="24" t="n">
        <v>0.08000504892666764</v>
      </c>
      <c r="AI10" s="24" t="n">
        <v>0.07560685578433249</v>
      </c>
      <c r="AJ10" s="24" t="n">
        <v>0.1223962448139234</v>
      </c>
      <c r="AL10" s="24" t="n">
        <v>0.1304596033990017</v>
      </c>
      <c r="AM10" s="24" t="n">
        <v>0.1259273669402685</v>
      </c>
      <c r="AN10" s="24" t="n">
        <v>0.1341632872557302</v>
      </c>
      <c r="AO10" s="24" t="n">
        <v>0.1417460470989571</v>
      </c>
      <c r="AP10" s="24" t="n">
        <v>0.1036418581505903</v>
      </c>
      <c r="AQ10" s="24" t="n">
        <v>0.1235176606592293</v>
      </c>
      <c r="AR10" s="24" t="n">
        <v>0.1122663233657508</v>
      </c>
      <c r="AS10" s="24" t="n">
        <v>0.0581271940994878</v>
      </c>
      <c r="AU10" s="24" t="n">
        <v>0.1096141037040218</v>
      </c>
      <c r="AV10" s="24" t="n">
        <v>0.1432650973842311</v>
      </c>
      <c r="AW10" s="24" t="n">
        <v>0.1063420667791333</v>
      </c>
      <c r="AX10" s="24" t="n">
        <v>0.1200937211877978</v>
      </c>
    </row>
    <row r="11" ht="19" customHeight="1">
      <c r="B11" s="26" t="inlineStr">
        <is>
          <t>3</t>
        </is>
      </c>
      <c r="C11" s="24" t="n">
        <v>0.1393126755949046</v>
      </c>
      <c r="D11" s="24" t="n">
        <v>0.1484031332336826</v>
      </c>
      <c r="E11" s="24" t="n">
        <v>0.1303883802513736</v>
      </c>
      <c r="G11" s="24" t="n">
        <v>0.05847975031628286</v>
      </c>
      <c r="H11" s="24" t="n">
        <v>0.1219730932052732</v>
      </c>
      <c r="I11" s="24" t="n">
        <v>0.1380926763108454</v>
      </c>
      <c r="J11" s="24" t="n">
        <v>0.1598554974166773</v>
      </c>
      <c r="K11" s="24" t="n">
        <v>0.1583714107619996</v>
      </c>
      <c r="L11" s="24" t="n">
        <v>0.1782101373497967</v>
      </c>
      <c r="N11" s="24" t="n">
        <v>0.06454788763105888</v>
      </c>
      <c r="O11" s="24" t="n">
        <v>0.1555139693417369</v>
      </c>
      <c r="P11" s="24" t="n">
        <v>0.17244261555968</v>
      </c>
      <c r="Q11" s="24" t="n">
        <v>0.1866694301328474</v>
      </c>
      <c r="R11" s="24" t="n">
        <v>0.1503594369911013</v>
      </c>
      <c r="S11" s="24" t="n">
        <v>0.1247607332502999</v>
      </c>
      <c r="T11" s="24" t="n">
        <v>0.1496801727720838</v>
      </c>
      <c r="U11" s="24" t="n">
        <v>0.1105314913982407</v>
      </c>
      <c r="V11" s="24" t="n">
        <v>0.1525394808779287</v>
      </c>
      <c r="W11" s="24" t="n">
        <v>0.1087648145588939</v>
      </c>
      <c r="Y11" s="24" t="n">
        <v>0.1491362374167369</v>
      </c>
      <c r="Z11" s="24" t="n">
        <v>0.1305056246500495</v>
      </c>
      <c r="AA11" s="24" t="n">
        <v>0.1460010080256247</v>
      </c>
      <c r="AB11" s="24" t="n">
        <v>0.1319592151690515</v>
      </c>
      <c r="AD11" s="24" t="n">
        <v>0.1559155551301405</v>
      </c>
      <c r="AE11" s="24" t="n">
        <v>0.1413234009501422</v>
      </c>
      <c r="AF11" s="24" t="n">
        <v>0.1515948703319867</v>
      </c>
      <c r="AG11" s="24" t="n">
        <v>0.116966494815171</v>
      </c>
      <c r="AH11" s="24" t="n">
        <v>0.1535223712190961</v>
      </c>
      <c r="AI11" s="24" t="n">
        <v>0.0935742222132029</v>
      </c>
      <c r="AJ11" s="24" t="n">
        <v>0.1188110132605156</v>
      </c>
      <c r="AL11" s="24" t="n">
        <v>0.1560782565746054</v>
      </c>
      <c r="AM11" s="24" t="n">
        <v>0.1203066019139031</v>
      </c>
      <c r="AN11" s="24" t="n">
        <v>0.1569047998087206</v>
      </c>
      <c r="AO11" s="24" t="n">
        <v>0.1043375793445776</v>
      </c>
      <c r="AP11" s="24" t="n">
        <v>0.1430640758155737</v>
      </c>
      <c r="AQ11" s="24" t="n">
        <v>0.1604543036913387</v>
      </c>
      <c r="AR11" s="24" t="n">
        <v>0.1712452408835524</v>
      </c>
      <c r="AS11" s="24" t="n">
        <v>0.1014113984394149</v>
      </c>
      <c r="AU11" s="24" t="n">
        <v>0.1368273289126572</v>
      </c>
      <c r="AV11" s="24" t="n">
        <v>0.1541727069587055</v>
      </c>
      <c r="AW11" s="24" t="n">
        <v>0.1435039799403427</v>
      </c>
      <c r="AX11" s="24" t="n">
        <v>0.1094825345565083</v>
      </c>
    </row>
    <row r="12" ht="19" customHeight="1">
      <c r="B12" s="26" t="inlineStr">
        <is>
          <t>Not Selected</t>
        </is>
      </c>
      <c r="C12" s="24" t="n">
        <v>0.6588410140288932</v>
      </c>
      <c r="D12" s="24" t="n">
        <v>0.6331765752589891</v>
      </c>
      <c r="E12" s="24" t="n">
        <v>0.6833722573654191</v>
      </c>
      <c r="G12" s="24" t="n">
        <v>0.7705857775619399</v>
      </c>
      <c r="H12" s="24" t="n">
        <v>0.6709236952742659</v>
      </c>
      <c r="I12" s="24" t="n">
        <v>0.6622855899871728</v>
      </c>
      <c r="J12" s="24" t="n">
        <v>0.6651196194373287</v>
      </c>
      <c r="K12" s="24" t="n">
        <v>0.6508495204452408</v>
      </c>
      <c r="L12" s="24" t="n">
        <v>0.5728377019735577</v>
      </c>
      <c r="N12" s="24" t="n">
        <v>0.7701052387416445</v>
      </c>
      <c r="O12" s="24" t="n">
        <v>0.6657203577927319</v>
      </c>
      <c r="P12" s="24" t="n">
        <v>0.6769659090598585</v>
      </c>
      <c r="Q12" s="24" t="n">
        <v>0.6243674397211957</v>
      </c>
      <c r="R12" s="24" t="n">
        <v>0.7059961434586308</v>
      </c>
      <c r="S12" s="24" t="n">
        <v>0.6428561047839891</v>
      </c>
      <c r="T12" s="24" t="n">
        <v>0.6016845741352326</v>
      </c>
      <c r="U12" s="24" t="n">
        <v>0.6757611318977107</v>
      </c>
      <c r="V12" s="24" t="n">
        <v>0.6362206520761924</v>
      </c>
      <c r="W12" s="24" t="n">
        <v>0.6436899687095935</v>
      </c>
      <c r="Y12" s="24" t="n">
        <v>0.6414131626563351</v>
      </c>
      <c r="Z12" s="24" t="n">
        <v>0.6640082541383037</v>
      </c>
      <c r="AA12" s="24" t="n">
        <v>0.6656538452999161</v>
      </c>
      <c r="AB12" s="24" t="n">
        <v>0.6663042067591874</v>
      </c>
      <c r="AD12" s="24" t="n">
        <v>0.6326100748443414</v>
      </c>
      <c r="AE12" s="24" t="n">
        <v>0.6491305798551967</v>
      </c>
      <c r="AF12" s="24" t="n">
        <v>0.5751731151673689</v>
      </c>
      <c r="AG12" s="24" t="n">
        <v>0.7017114263073234</v>
      </c>
      <c r="AH12" s="24" t="n">
        <v>0.6763873002054923</v>
      </c>
      <c r="AI12" s="24" t="n">
        <v>0.8051269895019582</v>
      </c>
      <c r="AJ12" s="24" t="n">
        <v>0.6892520104371405</v>
      </c>
      <c r="AL12" s="24" t="n">
        <v>0.6203331832825522</v>
      </c>
      <c r="AM12" s="24" t="n">
        <v>0.6685829066822702</v>
      </c>
      <c r="AN12" s="24" t="n">
        <v>0.6435430622074512</v>
      </c>
      <c r="AO12" s="24" t="n">
        <v>0.6925621407505594</v>
      </c>
      <c r="AP12" s="24" t="n">
        <v>0.6598339092350805</v>
      </c>
      <c r="AQ12" s="24" t="n">
        <v>0.653510882693514</v>
      </c>
      <c r="AR12" s="24" t="n">
        <v>0.6231788901546055</v>
      </c>
      <c r="AS12" s="24" t="n">
        <v>0.7644053151580266</v>
      </c>
      <c r="AU12" s="24" t="n">
        <v>0.6743754142996512</v>
      </c>
      <c r="AV12" s="24" t="n">
        <v>0.6141700838544122</v>
      </c>
      <c r="AW12" s="24" t="n">
        <v>0.6612903977915739</v>
      </c>
      <c r="AX12" s="24" t="n">
        <v>0.7070631565893382</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7.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Not enough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0.2230513517123123</v>
      </c>
      <c r="D9" s="24" t="n">
        <v>0.2380689067002169</v>
      </c>
      <c r="E9" s="24" t="n">
        <v>0.2081077937819339</v>
      </c>
      <c r="G9" s="24" t="n">
        <v>0.1841908833309432</v>
      </c>
      <c r="H9" s="24" t="n">
        <v>0.1260032269155451</v>
      </c>
      <c r="I9" s="24" t="n">
        <v>0.1654841538810343</v>
      </c>
      <c r="J9" s="24" t="n">
        <v>0.1971108567303408</v>
      </c>
      <c r="K9" s="24" t="n">
        <v>0.284661561301558</v>
      </c>
      <c r="L9" s="24" t="n">
        <v>0.3538184766057535</v>
      </c>
      <c r="N9" s="24" t="n">
        <v>0.2100308834789726</v>
      </c>
      <c r="O9" s="24" t="n">
        <v>0.1874786247817801</v>
      </c>
      <c r="P9" s="24" t="n">
        <v>0.220863562467833</v>
      </c>
      <c r="Q9" s="24" t="n">
        <v>0.2134142546026281</v>
      </c>
      <c r="R9" s="24" t="n">
        <v>0.1678475120071194</v>
      </c>
      <c r="S9" s="24" t="n">
        <v>0.2551058160088679</v>
      </c>
      <c r="T9" s="24" t="n">
        <v>0.2420954322355841</v>
      </c>
      <c r="U9" s="24" t="n">
        <v>0.2286958953020654</v>
      </c>
      <c r="V9" s="24" t="n">
        <v>0.2628308125335737</v>
      </c>
      <c r="W9" s="24" t="n">
        <v>0.1779540120392793</v>
      </c>
      <c r="Y9" s="24" t="n">
        <v>0.2050022544846432</v>
      </c>
      <c r="Z9" s="24" t="n">
        <v>0.2750415459968621</v>
      </c>
      <c r="AA9" s="24" t="n">
        <v>0.2022614327316284</v>
      </c>
      <c r="AB9" s="24" t="n">
        <v>0.2068736837538339</v>
      </c>
      <c r="AD9" s="24" t="n">
        <v>0.3027961344131546</v>
      </c>
      <c r="AE9" s="24" t="n">
        <v>0.2016732453817453</v>
      </c>
      <c r="AF9" s="24" t="n">
        <v>0.2177340011208195</v>
      </c>
      <c r="AG9" s="24" t="n">
        <v>0.1630576907336569</v>
      </c>
      <c r="AH9" s="24" t="n">
        <v>0.2524530010013432</v>
      </c>
      <c r="AI9" s="24" t="n">
        <v>0.1607916046929458</v>
      </c>
      <c r="AJ9" s="24" t="n">
        <v>0.1938880311239037</v>
      </c>
      <c r="AL9" s="24" t="n">
        <v>0.3051270737830562</v>
      </c>
      <c r="AM9" s="24" t="n">
        <v>0.1705911683036598</v>
      </c>
      <c r="AN9" s="24" t="n">
        <v>0.2184147452433409</v>
      </c>
      <c r="AO9" s="24" t="n">
        <v>0.1865778993564512</v>
      </c>
      <c r="AP9" s="24" t="n">
        <v>0.2557691103767711</v>
      </c>
      <c r="AQ9" s="24" t="n">
        <v>0.1518775974808971</v>
      </c>
      <c r="AR9" s="24" t="n">
        <v>0.2446866962856513</v>
      </c>
      <c r="AS9" s="24" t="n">
        <v>0.2059841341502426</v>
      </c>
      <c r="AU9" s="24" t="n">
        <v>0.1491380521004972</v>
      </c>
      <c r="AV9" s="24" t="n">
        <v>0.3568440276172826</v>
      </c>
      <c r="AW9" s="24" t="n">
        <v>0.1890000632214576</v>
      </c>
      <c r="AX9" s="24" t="n">
        <v>0.1686547672703748</v>
      </c>
    </row>
    <row r="10" ht="19" customHeight="1">
      <c r="B10" s="26" t="inlineStr">
        <is>
          <t>2</t>
        </is>
      </c>
      <c r="C10" s="24" t="n">
        <v>0.1472898408629486</v>
      </c>
      <c r="D10" s="24" t="n">
        <v>0.1455647955189874</v>
      </c>
      <c r="E10" s="24" t="n">
        <v>0.1489994776146631</v>
      </c>
      <c r="G10" s="24" t="n">
        <v>0.167058373844987</v>
      </c>
      <c r="H10" s="24" t="n">
        <v>0.106047160806108</v>
      </c>
      <c r="I10" s="24" t="n">
        <v>0.1331622283069502</v>
      </c>
      <c r="J10" s="24" t="n">
        <v>0.1528326400278665</v>
      </c>
      <c r="K10" s="24" t="n">
        <v>0.1788886368524183</v>
      </c>
      <c r="L10" s="24" t="n">
        <v>0.1534932005462922</v>
      </c>
      <c r="N10" s="24" t="n">
        <v>0.1796009700926042</v>
      </c>
      <c r="O10" s="24" t="n">
        <v>0.1335845407467465</v>
      </c>
      <c r="P10" s="24" t="n">
        <v>0.1636719277563561</v>
      </c>
      <c r="Q10" s="24" t="n">
        <v>0.2112010168341862</v>
      </c>
      <c r="R10" s="24" t="n">
        <v>0.1661219012309248</v>
      </c>
      <c r="S10" s="24" t="n">
        <v>0.1032049252757598</v>
      </c>
      <c r="T10" s="24" t="n">
        <v>0.1446622102142206</v>
      </c>
      <c r="U10" s="24" t="n">
        <v>0.1202029779462823</v>
      </c>
      <c r="V10" s="24" t="n">
        <v>0.1234415899872565</v>
      </c>
      <c r="W10" s="24" t="n">
        <v>0.1695711657373332</v>
      </c>
      <c r="Y10" s="24" t="n">
        <v>0.1252824077691047</v>
      </c>
      <c r="Z10" s="24" t="n">
        <v>0.1301148265889319</v>
      </c>
      <c r="AA10" s="24" t="n">
        <v>0.1710050857090937</v>
      </c>
      <c r="AB10" s="24" t="n">
        <v>0.1680161179561217</v>
      </c>
      <c r="AD10" s="24" t="n">
        <v>0.1137281267182907</v>
      </c>
      <c r="AE10" s="24" t="n">
        <v>0.1346120527504451</v>
      </c>
      <c r="AF10" s="24" t="n">
        <v>0.1602833420949228</v>
      </c>
      <c r="AG10" s="24" t="n">
        <v>0.1790450109375177</v>
      </c>
      <c r="AH10" s="24" t="n">
        <v>0.1973757893710304</v>
      </c>
      <c r="AI10" s="24" t="n">
        <v>0.2130153080654379</v>
      </c>
      <c r="AJ10" s="24" t="n">
        <v>0.1409027108376199</v>
      </c>
      <c r="AL10" s="24" t="n">
        <v>0.1276198323847917</v>
      </c>
      <c r="AM10" s="24" t="n">
        <v>0.130774267299437</v>
      </c>
      <c r="AN10" s="24" t="n">
        <v>0.1304767201239821</v>
      </c>
      <c r="AO10" s="24" t="n">
        <v>0.1300349885075693</v>
      </c>
      <c r="AP10" s="24" t="n">
        <v>0.176913868997411</v>
      </c>
      <c r="AQ10" s="24" t="n">
        <v>0.1486628475135829</v>
      </c>
      <c r="AR10" s="24" t="n">
        <v>0.1725338347800185</v>
      </c>
      <c r="AS10" s="24" t="n">
        <v>0.1594091794279979</v>
      </c>
      <c r="AU10" s="24" t="n">
        <v>0.1259853514956156</v>
      </c>
      <c r="AV10" s="24" t="n">
        <v>0.1405267435112228</v>
      </c>
      <c r="AW10" s="24" t="n">
        <v>0.1720417435954505</v>
      </c>
      <c r="AX10" s="24" t="n">
        <v>0.1336361890167367</v>
      </c>
    </row>
    <row r="11" ht="19" customHeight="1">
      <c r="B11" s="26" t="inlineStr">
        <is>
          <t>3</t>
        </is>
      </c>
      <c r="C11" s="24" t="n">
        <v>0.09550399087406702</v>
      </c>
      <c r="D11" s="24" t="n">
        <v>0.09246038727685227</v>
      </c>
      <c r="E11" s="24" t="n">
        <v>0.09796718814953714</v>
      </c>
      <c r="G11" s="24" t="n">
        <v>0.06265193804608112</v>
      </c>
      <c r="H11" s="24" t="n">
        <v>0.08264624577057147</v>
      </c>
      <c r="I11" s="24" t="n">
        <v>0.1077024439985105</v>
      </c>
      <c r="J11" s="24" t="n">
        <v>0.1004708260485828</v>
      </c>
      <c r="K11" s="24" t="n">
        <v>0.08642095173863926</v>
      </c>
      <c r="L11" s="24" t="n">
        <v>0.1198022842906421</v>
      </c>
      <c r="N11" s="24" t="n">
        <v>0.144018610561215</v>
      </c>
      <c r="O11" s="24" t="n">
        <v>0.1099833084637267</v>
      </c>
      <c r="P11" s="24" t="n">
        <v>0.06264362498538351</v>
      </c>
      <c r="Q11" s="24" t="n">
        <v>0.1188449523943051</v>
      </c>
      <c r="R11" s="24" t="n">
        <v>0.08590826402244744</v>
      </c>
      <c r="S11" s="24" t="n">
        <v>0.07301306894148557</v>
      </c>
      <c r="T11" s="24" t="n">
        <v>0.1050761877969863</v>
      </c>
      <c r="U11" s="24" t="n">
        <v>0.06802987549587174</v>
      </c>
      <c r="V11" s="24" t="n">
        <v>0.09884201069952149</v>
      </c>
      <c r="W11" s="24" t="n">
        <v>0.145198261581496</v>
      </c>
      <c r="Y11" s="24" t="n">
        <v>0.08698172839329493</v>
      </c>
      <c r="Z11" s="24" t="n">
        <v>0.09935325907824655</v>
      </c>
      <c r="AA11" s="24" t="n">
        <v>0.09744748439205765</v>
      </c>
      <c r="AB11" s="24" t="n">
        <v>0.09900221966153087</v>
      </c>
      <c r="AD11" s="24" t="n">
        <v>0.1067655064907117</v>
      </c>
      <c r="AE11" s="24" t="n">
        <v>0.07930890143634141</v>
      </c>
      <c r="AF11" s="24" t="n">
        <v>0.09493120364835241</v>
      </c>
      <c r="AG11" s="24" t="n">
        <v>0.06158589515835861</v>
      </c>
      <c r="AH11" s="24" t="n">
        <v>0.1225740413132121</v>
      </c>
      <c r="AI11" s="24" t="n">
        <v>0.09381765693853134</v>
      </c>
      <c r="AJ11" s="24" t="n">
        <v>0.1024025132490127</v>
      </c>
      <c r="AL11" s="24" t="n">
        <v>0.06556522171290829</v>
      </c>
      <c r="AM11" s="24" t="n">
        <v>0.07104895912453153</v>
      </c>
      <c r="AN11" s="24" t="n">
        <v>0.08024418313248757</v>
      </c>
      <c r="AO11" s="24" t="n">
        <v>0.05859341338924538</v>
      </c>
      <c r="AP11" s="24" t="n">
        <v>0.1490536930960995</v>
      </c>
      <c r="AQ11" s="24" t="n">
        <v>0.1011722120851405</v>
      </c>
      <c r="AR11" s="24" t="n">
        <v>0.08953543387924097</v>
      </c>
      <c r="AS11" s="24" t="n">
        <v>0.1514133809342305</v>
      </c>
      <c r="AU11" s="24" t="n">
        <v>0.06757395573898405</v>
      </c>
      <c r="AV11" s="24" t="n">
        <v>0.12556748081315</v>
      </c>
      <c r="AW11" s="24" t="n">
        <v>0.09349287318261641</v>
      </c>
      <c r="AX11" s="24" t="n">
        <v>0.0857925359658885</v>
      </c>
    </row>
    <row r="12" ht="19" customHeight="1">
      <c r="B12" s="26" t="inlineStr">
        <is>
          <t>Not Selected</t>
        </is>
      </c>
      <c r="C12" s="24" t="n">
        <v>0.534154816550672</v>
      </c>
      <c r="D12" s="24" t="n">
        <v>0.5239059105039434</v>
      </c>
      <c r="E12" s="24" t="n">
        <v>0.5449255404538659</v>
      </c>
      <c r="G12" s="24" t="n">
        <v>0.5860988047779887</v>
      </c>
      <c r="H12" s="24" t="n">
        <v>0.6853033665077753</v>
      </c>
      <c r="I12" s="24" t="n">
        <v>0.5936511738135049</v>
      </c>
      <c r="J12" s="24" t="n">
        <v>0.5495856771932099</v>
      </c>
      <c r="K12" s="24" t="n">
        <v>0.4500288501073844</v>
      </c>
      <c r="L12" s="24" t="n">
        <v>0.3728860385573122</v>
      </c>
      <c r="N12" s="24" t="n">
        <v>0.466349535867208</v>
      </c>
      <c r="O12" s="24" t="n">
        <v>0.5689535260077468</v>
      </c>
      <c r="P12" s="24" t="n">
        <v>0.5528208847904273</v>
      </c>
      <c r="Q12" s="24" t="n">
        <v>0.4565397761688808</v>
      </c>
      <c r="R12" s="24" t="n">
        <v>0.5801223227395084</v>
      </c>
      <c r="S12" s="24" t="n">
        <v>0.5686761897738867</v>
      </c>
      <c r="T12" s="24" t="n">
        <v>0.5081661697532092</v>
      </c>
      <c r="U12" s="24" t="n">
        <v>0.5830712512557804</v>
      </c>
      <c r="V12" s="24" t="n">
        <v>0.5148855867796484</v>
      </c>
      <c r="W12" s="24" t="n">
        <v>0.5072765606418914</v>
      </c>
      <c r="Y12" s="24" t="n">
        <v>0.5827336093529571</v>
      </c>
      <c r="Z12" s="24" t="n">
        <v>0.4954903683359594</v>
      </c>
      <c r="AA12" s="24" t="n">
        <v>0.5292859971672201</v>
      </c>
      <c r="AB12" s="24" t="n">
        <v>0.5261079786285137</v>
      </c>
      <c r="AD12" s="24" t="n">
        <v>0.476710232377843</v>
      </c>
      <c r="AE12" s="24" t="n">
        <v>0.5844058004314682</v>
      </c>
      <c r="AF12" s="24" t="n">
        <v>0.5270514531359053</v>
      </c>
      <c r="AG12" s="24" t="n">
        <v>0.5963114031704666</v>
      </c>
      <c r="AH12" s="24" t="n">
        <v>0.4275971683144142</v>
      </c>
      <c r="AI12" s="24" t="n">
        <v>0.5323754303030852</v>
      </c>
      <c r="AJ12" s="24" t="n">
        <v>0.5628067447894638</v>
      </c>
      <c r="AL12" s="24" t="n">
        <v>0.5016878721192437</v>
      </c>
      <c r="AM12" s="24" t="n">
        <v>0.6275856052723716</v>
      </c>
      <c r="AN12" s="24" t="n">
        <v>0.5708643515001897</v>
      </c>
      <c r="AO12" s="24" t="n">
        <v>0.6247936987467343</v>
      </c>
      <c r="AP12" s="24" t="n">
        <v>0.4182633275297184</v>
      </c>
      <c r="AQ12" s="24" t="n">
        <v>0.5982873429203796</v>
      </c>
      <c r="AR12" s="24" t="n">
        <v>0.4932440350550893</v>
      </c>
      <c r="AS12" s="24" t="n">
        <v>0.4831933054875289</v>
      </c>
      <c r="AU12" s="24" t="n">
        <v>0.6573026406649032</v>
      </c>
      <c r="AV12" s="24" t="n">
        <v>0.3770617480583446</v>
      </c>
      <c r="AW12" s="24" t="n">
        <v>0.5454653200004754</v>
      </c>
      <c r="AX12" s="24" t="n">
        <v>0.6119165077470001</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8.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Too many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0.02011117256792534</v>
      </c>
      <c r="D9" s="24" t="n">
        <v>0.02510493428308209</v>
      </c>
      <c r="E9" s="24" t="n">
        <v>0.01528656728296924</v>
      </c>
      <c r="G9" s="24" t="n">
        <v>0.04268899668924785</v>
      </c>
      <c r="H9" s="24" t="n">
        <v>0.03480194116694222</v>
      </c>
      <c r="I9" s="24" t="n">
        <v>0.03143233103636613</v>
      </c>
      <c r="J9" s="24" t="n">
        <v>0.01395311025114255</v>
      </c>
      <c r="K9" s="24" t="n">
        <v>0</v>
      </c>
      <c r="L9" s="24" t="n">
        <v>0.002625477589461186</v>
      </c>
      <c r="N9" s="24" t="n">
        <v>0.01777107379327185</v>
      </c>
      <c r="O9" s="24" t="n">
        <v>0.0161645907472634</v>
      </c>
      <c r="P9" s="24" t="n">
        <v>0.02521608002557613</v>
      </c>
      <c r="Q9" s="24" t="n">
        <v>0.0279287084615887</v>
      </c>
      <c r="R9" s="24" t="n">
        <v>0.007328967444325441</v>
      </c>
      <c r="S9" s="24" t="n">
        <v>0.01805472973862435</v>
      </c>
      <c r="T9" s="24" t="n">
        <v>0.02376943092132382</v>
      </c>
      <c r="U9" s="24" t="n">
        <v>0.01737756522551175</v>
      </c>
      <c r="V9" s="24" t="n">
        <v>0.02329811241164815</v>
      </c>
      <c r="W9" s="24" t="n">
        <v>0.01768057766533062</v>
      </c>
      <c r="Y9" s="24" t="n">
        <v>0.01436820766172656</v>
      </c>
      <c r="Z9" s="24" t="n">
        <v>0.01864511343795393</v>
      </c>
      <c r="AA9" s="24" t="n">
        <v>0.02906423266382488</v>
      </c>
      <c r="AB9" s="24" t="n">
        <v>0.01995665115913873</v>
      </c>
      <c r="AD9" s="24" t="n">
        <v>0.01355582786377086</v>
      </c>
      <c r="AE9" s="24" t="n">
        <v>0.02295055820305964</v>
      </c>
      <c r="AF9" s="24" t="n">
        <v>0.03400686323055317</v>
      </c>
      <c r="AG9" s="24" t="n">
        <v>0.008337686905552012</v>
      </c>
      <c r="AH9" s="24" t="n">
        <v>0.01998447685608319</v>
      </c>
      <c r="AI9" s="24" t="n">
        <v>0.0804850481979654</v>
      </c>
      <c r="AJ9" s="24" t="n">
        <v>0.01310863680049288</v>
      </c>
      <c r="AL9" s="24" t="n">
        <v>0.01361773772190434</v>
      </c>
      <c r="AM9" s="24" t="n">
        <v>0.02401544932956458</v>
      </c>
      <c r="AN9" s="24" t="n">
        <v>0.01338205842318906</v>
      </c>
      <c r="AO9" s="24" t="n">
        <v>0.01917216135455498</v>
      </c>
      <c r="AP9" s="24" t="n">
        <v>0.02008663630276229</v>
      </c>
      <c r="AQ9" s="24" t="n">
        <v>0.02368318131218956</v>
      </c>
      <c r="AR9" s="24" t="n">
        <v>0.03155126830686064</v>
      </c>
      <c r="AS9" s="24" t="n">
        <v>0.01100830630557963</v>
      </c>
      <c r="AU9" s="24" t="n">
        <v>0.02255604958934188</v>
      </c>
      <c r="AV9" s="24" t="n">
        <v>0.006189148064506482</v>
      </c>
      <c r="AW9" s="24" t="n">
        <v>0.01707990972593159</v>
      </c>
      <c r="AX9" s="24" t="n">
        <v>0.04604906748657</v>
      </c>
    </row>
    <row r="10" ht="19" customHeight="1">
      <c r="B10" s="26" t="inlineStr">
        <is>
          <t>2</t>
        </is>
      </c>
      <c r="C10" s="24" t="n">
        <v>0.0132390912004684</v>
      </c>
      <c r="D10" s="24" t="n">
        <v>0.01462670893821789</v>
      </c>
      <c r="E10" s="24" t="n">
        <v>0.01192144738207959</v>
      </c>
      <c r="G10" s="24" t="n">
        <v>0.01625543233274093</v>
      </c>
      <c r="H10" s="24" t="n">
        <v>0.03085195686582924</v>
      </c>
      <c r="I10" s="24" t="n">
        <v>0.009305754277561369</v>
      </c>
      <c r="J10" s="24" t="n">
        <v>0.01028000253829151</v>
      </c>
      <c r="K10" s="24" t="n">
        <v>0.007618783440823505</v>
      </c>
      <c r="L10" s="24" t="n">
        <v>0.006297721509835549</v>
      </c>
      <c r="N10" s="24" t="n">
        <v>0</v>
      </c>
      <c r="O10" s="24" t="n">
        <v>0.01961065248076716</v>
      </c>
      <c r="P10" s="24" t="n">
        <v>0.01108726260328724</v>
      </c>
      <c r="Q10" s="24" t="n">
        <v>0</v>
      </c>
      <c r="R10" s="24" t="n">
        <v>0.03792220847110724</v>
      </c>
      <c r="S10" s="24" t="n">
        <v>0.02239910009965317</v>
      </c>
      <c r="T10" s="24" t="n">
        <v>0.01445705977044607</v>
      </c>
      <c r="U10" s="24" t="n">
        <v>0.01543890065911075</v>
      </c>
      <c r="V10" s="24" t="n">
        <v>0.01164938747654373</v>
      </c>
      <c r="W10" s="24" t="n">
        <v>0</v>
      </c>
      <c r="Y10" s="24" t="n">
        <v>0.01054333958771465</v>
      </c>
      <c r="Z10" s="24" t="n">
        <v>0.007720411058228434</v>
      </c>
      <c r="AA10" s="24" t="n">
        <v>0.02173891459855474</v>
      </c>
      <c r="AB10" s="24" t="n">
        <v>0.01439904833957157</v>
      </c>
      <c r="AD10" s="24" t="n">
        <v>0.01898624957535071</v>
      </c>
      <c r="AE10" s="24" t="n">
        <v>0.01197390647691745</v>
      </c>
      <c r="AF10" s="24" t="n">
        <v>0.01279820544773956</v>
      </c>
      <c r="AG10" s="24" t="n">
        <v>0.008765262000799754</v>
      </c>
      <c r="AH10" s="24" t="n">
        <v>0.01092795445595319</v>
      </c>
      <c r="AI10" s="24" t="n">
        <v>0</v>
      </c>
      <c r="AJ10" s="24" t="n">
        <v>0.01465272973271007</v>
      </c>
      <c r="AL10" s="24" t="n">
        <v>0.02257554053416793</v>
      </c>
      <c r="AM10" s="24" t="n">
        <v>0.0109238442008095</v>
      </c>
      <c r="AN10" s="24" t="n">
        <v>0.01648664887003562</v>
      </c>
      <c r="AO10" s="24" t="n">
        <v>0.004438082134915527</v>
      </c>
      <c r="AP10" s="24" t="n">
        <v>0.01106613093317269</v>
      </c>
      <c r="AQ10" s="24" t="n">
        <v>0.02725284466285468</v>
      </c>
      <c r="AR10" s="24" t="n">
        <v>0.00483084026436583</v>
      </c>
      <c r="AS10" s="24" t="n">
        <v>0.01075451043615251</v>
      </c>
      <c r="AU10" s="24" t="n">
        <v>0.01392678011434399</v>
      </c>
      <c r="AV10" s="24" t="n">
        <v>0.004930598073064751</v>
      </c>
      <c r="AW10" s="24" t="n">
        <v>0.0111485019733251</v>
      </c>
      <c r="AX10" s="24" t="n">
        <v>0.03027479628944719</v>
      </c>
    </row>
    <row r="11" ht="19" customHeight="1">
      <c r="B11" s="26" t="inlineStr">
        <is>
          <t>3</t>
        </is>
      </c>
      <c r="C11" s="24" t="n">
        <v>0.01776789275506014</v>
      </c>
      <c r="D11" s="24" t="n">
        <v>0.02070732622574543</v>
      </c>
      <c r="E11" s="24" t="n">
        <v>0.01494583237383996</v>
      </c>
      <c r="G11" s="24" t="n">
        <v>0.02411134479756078</v>
      </c>
      <c r="H11" s="24" t="n">
        <v>0.02705201269995834</v>
      </c>
      <c r="I11" s="24" t="n">
        <v>0.03399837325102494</v>
      </c>
      <c r="J11" s="24" t="n">
        <v>0.02109740124443497</v>
      </c>
      <c r="K11" s="24" t="n">
        <v>0.003173181069099507</v>
      </c>
      <c r="L11" s="24" t="n">
        <v>0</v>
      </c>
      <c r="N11" s="24" t="n">
        <v>0.008628602436740957</v>
      </c>
      <c r="O11" s="24" t="n">
        <v>0.01125137809163854</v>
      </c>
      <c r="P11" s="24" t="n">
        <v>0.02609785526957939</v>
      </c>
      <c r="Q11" s="24" t="n">
        <v>0.01055519688681957</v>
      </c>
      <c r="R11" s="24" t="n">
        <v>0.01261565509887455</v>
      </c>
      <c r="S11" s="24" t="n">
        <v>0.02366070679058677</v>
      </c>
      <c r="T11" s="24" t="n">
        <v>0.01254962752677714</v>
      </c>
      <c r="U11" s="24" t="n">
        <v>0.03828530506177898</v>
      </c>
      <c r="V11" s="24" t="n">
        <v>0.007147743785632029</v>
      </c>
      <c r="W11" s="24" t="n">
        <v>0.007727051655138977</v>
      </c>
      <c r="Y11" s="24" t="n">
        <v>0.02686567400468134</v>
      </c>
      <c r="Z11" s="24" t="n">
        <v>0.002194686087492214</v>
      </c>
      <c r="AA11" s="24" t="n">
        <v>0.02775145407258167</v>
      </c>
      <c r="AB11" s="24" t="n">
        <v>0.01532174356698577</v>
      </c>
      <c r="AD11" s="24" t="n">
        <v>0.01956127884259431</v>
      </c>
      <c r="AE11" s="24" t="n">
        <v>0.01687227131980163</v>
      </c>
      <c r="AF11" s="24" t="n">
        <v>0.01156950326576392</v>
      </c>
      <c r="AG11" s="24" t="n">
        <v>0.04208225115159996</v>
      </c>
      <c r="AH11" s="24" t="n">
        <v>0.01734079387697572</v>
      </c>
      <c r="AI11" s="24" t="n">
        <v>0</v>
      </c>
      <c r="AJ11" s="24" t="n">
        <v>0.0154269779029453</v>
      </c>
      <c r="AL11" s="24" t="n">
        <v>0.0199429888628763</v>
      </c>
      <c r="AM11" s="24" t="n">
        <v>0.02032102228916251</v>
      </c>
      <c r="AN11" s="24" t="n">
        <v>0.009985132605882022</v>
      </c>
      <c r="AO11" s="24" t="n">
        <v>0.04159151499942935</v>
      </c>
      <c r="AP11" s="24" t="n">
        <v>0.01543869326426653</v>
      </c>
      <c r="AQ11" s="24" t="n">
        <v>0.01227291775505735</v>
      </c>
      <c r="AR11" s="24" t="n">
        <v>0.007252413368975148</v>
      </c>
      <c r="AS11" s="24" t="n">
        <v>0</v>
      </c>
      <c r="AU11" s="24" t="n">
        <v>0.02745042911594885</v>
      </c>
      <c r="AV11" s="24" t="n">
        <v>0.008013533280636375</v>
      </c>
      <c r="AW11" s="24" t="n">
        <v>0.01169146803962954</v>
      </c>
      <c r="AX11" s="24" t="n">
        <v>0.03413619773092339</v>
      </c>
    </row>
    <row r="12" ht="19" customHeight="1">
      <c r="B12" s="26" t="inlineStr">
        <is>
          <t>Not Selected</t>
        </is>
      </c>
      <c r="C12" s="24" t="n">
        <v>0.9488818434765461</v>
      </c>
      <c r="D12" s="24" t="n">
        <v>0.9395610305529546</v>
      </c>
      <c r="E12" s="24" t="n">
        <v>0.9578461529611112</v>
      </c>
      <c r="G12" s="24" t="n">
        <v>0.9169442261804506</v>
      </c>
      <c r="H12" s="24" t="n">
        <v>0.9072940892672702</v>
      </c>
      <c r="I12" s="24" t="n">
        <v>0.9252635414350474</v>
      </c>
      <c r="J12" s="24" t="n">
        <v>0.9546694859661311</v>
      </c>
      <c r="K12" s="24" t="n">
        <v>0.9892080354900769</v>
      </c>
      <c r="L12" s="24" t="n">
        <v>0.9910768009007032</v>
      </c>
      <c r="N12" s="24" t="n">
        <v>0.9736003237699871</v>
      </c>
      <c r="O12" s="24" t="n">
        <v>0.9529733786803309</v>
      </c>
      <c r="P12" s="24" t="n">
        <v>0.9375988021015571</v>
      </c>
      <c r="Q12" s="24" t="n">
        <v>0.9615160946515919</v>
      </c>
      <c r="R12" s="24" t="n">
        <v>0.9421331689856928</v>
      </c>
      <c r="S12" s="24" t="n">
        <v>0.9358854633711357</v>
      </c>
      <c r="T12" s="24" t="n">
        <v>0.9492238817814529</v>
      </c>
      <c r="U12" s="24" t="n">
        <v>0.9288982290535985</v>
      </c>
      <c r="V12" s="24" t="n">
        <v>0.9579047563261763</v>
      </c>
      <c r="W12" s="24" t="n">
        <v>0.9745923706795304</v>
      </c>
      <c r="Y12" s="24" t="n">
        <v>0.9482227787458775</v>
      </c>
      <c r="Z12" s="24" t="n">
        <v>0.9714397894163254</v>
      </c>
      <c r="AA12" s="24" t="n">
        <v>0.9214453986650386</v>
      </c>
      <c r="AB12" s="24" t="n">
        <v>0.950322556934304</v>
      </c>
      <c r="AD12" s="24" t="n">
        <v>0.9478966437182843</v>
      </c>
      <c r="AE12" s="24" t="n">
        <v>0.9482032640002213</v>
      </c>
      <c r="AF12" s="24" t="n">
        <v>0.9416254280559434</v>
      </c>
      <c r="AG12" s="24" t="n">
        <v>0.9408147999420482</v>
      </c>
      <c r="AH12" s="24" t="n">
        <v>0.9517467748109878</v>
      </c>
      <c r="AI12" s="24" t="n">
        <v>0.9195149518020347</v>
      </c>
      <c r="AJ12" s="24" t="n">
        <v>0.9568116555638518</v>
      </c>
      <c r="AL12" s="24" t="n">
        <v>0.9438637328810513</v>
      </c>
      <c r="AM12" s="24" t="n">
        <v>0.9447396841804635</v>
      </c>
      <c r="AN12" s="24" t="n">
        <v>0.9601461601008935</v>
      </c>
      <c r="AO12" s="24" t="n">
        <v>0.9347982415111</v>
      </c>
      <c r="AP12" s="24" t="n">
        <v>0.9534085394997985</v>
      </c>
      <c r="AQ12" s="24" t="n">
        <v>0.9367910562698981</v>
      </c>
      <c r="AR12" s="24" t="n">
        <v>0.9563654780597984</v>
      </c>
      <c r="AS12" s="24" t="n">
        <v>0.9782371832582677</v>
      </c>
      <c r="AU12" s="24" t="n">
        <v>0.9360667411803653</v>
      </c>
      <c r="AV12" s="24" t="n">
        <v>0.9808667205817921</v>
      </c>
      <c r="AW12" s="24" t="n">
        <v>0.9600801202611138</v>
      </c>
      <c r="AX12" s="24" t="n">
        <v>0.8895399384930595</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29.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Physical violence between prisoners/officers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0.1230279732384599</v>
      </c>
      <c r="D9" s="24" t="n">
        <v>0.12839231002124</v>
      </c>
      <c r="E9" s="24" t="n">
        <v>0.1177434009878845</v>
      </c>
      <c r="G9" s="24" t="n">
        <v>0.1725079173778344</v>
      </c>
      <c r="H9" s="24" t="n">
        <v>0.1638117077522602</v>
      </c>
      <c r="I9" s="24" t="n">
        <v>0.1201292067623932</v>
      </c>
      <c r="J9" s="24" t="n">
        <v>0.1232224952462635</v>
      </c>
      <c r="K9" s="24" t="n">
        <v>0.1142561968808806</v>
      </c>
      <c r="L9" s="24" t="n">
        <v>0.06534643593385463</v>
      </c>
      <c r="N9" s="24" t="n">
        <v>0.06717494985151294</v>
      </c>
      <c r="O9" s="24" t="n">
        <v>0.168968893699026</v>
      </c>
      <c r="P9" s="24" t="n">
        <v>0.107948257473798</v>
      </c>
      <c r="Q9" s="24" t="n">
        <v>0.138768359113262</v>
      </c>
      <c r="R9" s="24" t="n">
        <v>0.1067163829440143</v>
      </c>
      <c r="S9" s="24" t="n">
        <v>0.127258756578892</v>
      </c>
      <c r="T9" s="24" t="n">
        <v>0.1013306906765961</v>
      </c>
      <c r="U9" s="24" t="n">
        <v>0.1422084047355327</v>
      </c>
      <c r="V9" s="24" t="n">
        <v>0.1536987225777186</v>
      </c>
      <c r="W9" s="24" t="n">
        <v>0.09059649484483816</v>
      </c>
      <c r="Y9" s="24" t="n">
        <v>0.131052283327357</v>
      </c>
      <c r="Z9" s="24" t="n">
        <v>0.1000230217617124</v>
      </c>
      <c r="AA9" s="24" t="n">
        <v>0.1126393290697057</v>
      </c>
      <c r="AB9" s="24" t="n">
        <v>0.1473828648438185</v>
      </c>
      <c r="AD9" s="24" t="n">
        <v>0.1169623642066957</v>
      </c>
      <c r="AE9" s="24" t="n">
        <v>0.1295793003494821</v>
      </c>
      <c r="AF9" s="24" t="n">
        <v>0.1113567632371153</v>
      </c>
      <c r="AG9" s="24" t="n">
        <v>0.1234705925858674</v>
      </c>
      <c r="AH9" s="24" t="n">
        <v>0.09932336374300979</v>
      </c>
      <c r="AI9" s="24" t="n">
        <v>0.149236169136259</v>
      </c>
      <c r="AJ9" s="24" t="n">
        <v>0.1356752204509434</v>
      </c>
      <c r="AL9" s="24" t="n">
        <v>0.131989679783214</v>
      </c>
      <c r="AM9" s="24" t="n">
        <v>0.1489081135946296</v>
      </c>
      <c r="AN9" s="24" t="n">
        <v>0.1326353455156502</v>
      </c>
      <c r="AO9" s="24" t="n">
        <v>0.128815332164808</v>
      </c>
      <c r="AP9" s="24" t="n">
        <v>0.1087447035386107</v>
      </c>
      <c r="AQ9" s="24" t="n">
        <v>0.1066204581812963</v>
      </c>
      <c r="AR9" s="24" t="n">
        <v>0.1061933190576382</v>
      </c>
      <c r="AS9" s="24" t="n">
        <v>0.07554182549478003</v>
      </c>
      <c r="AU9" s="24" t="n">
        <v>0.1140340535479082</v>
      </c>
      <c r="AV9" s="24" t="n">
        <v>0.09383560299654993</v>
      </c>
      <c r="AW9" s="24" t="n">
        <v>0.1243422105991639</v>
      </c>
      <c r="AX9" s="24" t="n">
        <v>0.1792258931477758</v>
      </c>
    </row>
    <row r="10" ht="19" customHeight="1">
      <c r="B10" s="26" t="inlineStr">
        <is>
          <t>2</t>
        </is>
      </c>
      <c r="C10" s="24" t="n">
        <v>0.1641888511687602</v>
      </c>
      <c r="D10" s="24" t="n">
        <v>0.1437645160136971</v>
      </c>
      <c r="E10" s="24" t="n">
        <v>0.1842090481355339</v>
      </c>
      <c r="G10" s="24" t="n">
        <v>0.1653667786932914</v>
      </c>
      <c r="H10" s="24" t="n">
        <v>0.1758236778676389</v>
      </c>
      <c r="I10" s="24" t="n">
        <v>0.2078002075971477</v>
      </c>
      <c r="J10" s="24" t="n">
        <v>0.1380076866596279</v>
      </c>
      <c r="K10" s="24" t="n">
        <v>0.1504764057566349</v>
      </c>
      <c r="L10" s="24" t="n">
        <v>0.1491083252351462</v>
      </c>
      <c r="N10" s="24" t="n">
        <v>0.114838877274284</v>
      </c>
      <c r="O10" s="24" t="n">
        <v>0.1864442024810364</v>
      </c>
      <c r="P10" s="24" t="n">
        <v>0.1824976260577294</v>
      </c>
      <c r="Q10" s="24" t="n">
        <v>0.1361213580027208</v>
      </c>
      <c r="R10" s="24" t="n">
        <v>0.2038474336043165</v>
      </c>
      <c r="S10" s="24" t="n">
        <v>0.16942326548365</v>
      </c>
      <c r="T10" s="24" t="n">
        <v>0.1530160167385178</v>
      </c>
      <c r="U10" s="24" t="n">
        <v>0.1673193806611415</v>
      </c>
      <c r="V10" s="24" t="n">
        <v>0.1509191766754902</v>
      </c>
      <c r="W10" s="24" t="n">
        <v>0.1748816675360652</v>
      </c>
      <c r="Y10" s="24" t="n">
        <v>0.147883449788306</v>
      </c>
      <c r="Z10" s="24" t="n">
        <v>0.1761835099117329</v>
      </c>
      <c r="AA10" s="24" t="n">
        <v>0.1737075179851174</v>
      </c>
      <c r="AB10" s="24" t="n">
        <v>0.1609718020860507</v>
      </c>
      <c r="AD10" s="24" t="n">
        <v>0.191646459035521</v>
      </c>
      <c r="AE10" s="24" t="n">
        <v>0.1601105989317578</v>
      </c>
      <c r="AF10" s="24" t="n">
        <v>0.1556117775250831</v>
      </c>
      <c r="AG10" s="24" t="n">
        <v>0.1035913158581976</v>
      </c>
      <c r="AH10" s="24" t="n">
        <v>0.1275677176595596</v>
      </c>
      <c r="AI10" s="24" t="n">
        <v>0.3395786231680362</v>
      </c>
      <c r="AJ10" s="24" t="n">
        <v>0.1740001178131284</v>
      </c>
      <c r="AL10" s="24" t="n">
        <v>0.1816923539193842</v>
      </c>
      <c r="AM10" s="24" t="n">
        <v>0.161607828124853</v>
      </c>
      <c r="AN10" s="24" t="n">
        <v>0.1790742369669761</v>
      </c>
      <c r="AO10" s="24" t="n">
        <v>0.1394674292796992</v>
      </c>
      <c r="AP10" s="24" t="n">
        <v>0.1487909209065628</v>
      </c>
      <c r="AQ10" s="24" t="n">
        <v>0.230231762909492</v>
      </c>
      <c r="AR10" s="24" t="n">
        <v>0.1600378971139927</v>
      </c>
      <c r="AS10" s="24" t="n">
        <v>0.1195790695774653</v>
      </c>
      <c r="AU10" s="24" t="n">
        <v>0.125336156835373</v>
      </c>
      <c r="AV10" s="24" t="n">
        <v>0.1541581081622875</v>
      </c>
      <c r="AW10" s="24" t="n">
        <v>0.2069496069572424</v>
      </c>
      <c r="AX10" s="24" t="n">
        <v>0.140481209925139</v>
      </c>
    </row>
    <row r="11" ht="19" customHeight="1">
      <c r="B11" s="26" t="inlineStr">
        <is>
          <t>3</t>
        </is>
      </c>
      <c r="C11" s="24" t="n">
        <v>0.1773502629016629</v>
      </c>
      <c r="D11" s="24" t="n">
        <v>0.15536446328516</v>
      </c>
      <c r="E11" s="24" t="n">
        <v>0.1989695801280885</v>
      </c>
      <c r="G11" s="24" t="n">
        <v>0.1846263174877862</v>
      </c>
      <c r="H11" s="24" t="n">
        <v>0.1823486318010497</v>
      </c>
      <c r="I11" s="24" t="n">
        <v>0.1541835230160354</v>
      </c>
      <c r="J11" s="24" t="n">
        <v>0.1779011349961315</v>
      </c>
      <c r="K11" s="24" t="n">
        <v>0.1796222995028026</v>
      </c>
      <c r="L11" s="24" t="n">
        <v>0.185273373505448</v>
      </c>
      <c r="N11" s="24" t="n">
        <v>0.2681098959687018</v>
      </c>
      <c r="O11" s="24" t="n">
        <v>0.1383385627340081</v>
      </c>
      <c r="P11" s="24" t="n">
        <v>0.1895934940738786</v>
      </c>
      <c r="Q11" s="24" t="n">
        <v>0.1845679094832278</v>
      </c>
      <c r="R11" s="24" t="n">
        <v>0.1775544157882592</v>
      </c>
      <c r="S11" s="24" t="n">
        <v>0.1962016393895342</v>
      </c>
      <c r="T11" s="24" t="n">
        <v>0.1341816460234316</v>
      </c>
      <c r="U11" s="24" t="n">
        <v>0.1642222874746034</v>
      </c>
      <c r="V11" s="24" t="n">
        <v>0.1708159012559574</v>
      </c>
      <c r="W11" s="24" t="n">
        <v>0.1767677461997531</v>
      </c>
      <c r="Y11" s="24" t="n">
        <v>0.1573690957949032</v>
      </c>
      <c r="Z11" s="24" t="n">
        <v>0.1948665201036486</v>
      </c>
      <c r="AA11" s="24" t="n">
        <v>0.1874725508710898</v>
      </c>
      <c r="AB11" s="24" t="n">
        <v>0.1718404349882063</v>
      </c>
      <c r="AD11" s="24" t="n">
        <v>0.1607520234487899</v>
      </c>
      <c r="AE11" s="24" t="n">
        <v>0.1732777121970389</v>
      </c>
      <c r="AF11" s="24" t="n">
        <v>0.1760693217434701</v>
      </c>
      <c r="AG11" s="24" t="n">
        <v>0.2764379650508593</v>
      </c>
      <c r="AH11" s="24" t="n">
        <v>0.151476978516894</v>
      </c>
      <c r="AI11" s="24" t="n">
        <v>0.1520980248767247</v>
      </c>
      <c r="AJ11" s="24" t="n">
        <v>0.1908413600645984</v>
      </c>
      <c r="AL11" s="24" t="n">
        <v>0.1593464974786825</v>
      </c>
      <c r="AM11" s="24" t="n">
        <v>0.1531914365162051</v>
      </c>
      <c r="AN11" s="24" t="n">
        <v>0.1867672166274181</v>
      </c>
      <c r="AO11" s="24" t="n">
        <v>0.2216165915175417</v>
      </c>
      <c r="AP11" s="24" t="n">
        <v>0.1669765458765778</v>
      </c>
      <c r="AQ11" s="24" t="n">
        <v>0.1879753798359886</v>
      </c>
      <c r="AR11" s="24" t="n">
        <v>0.230233342779568</v>
      </c>
      <c r="AS11" s="24" t="n">
        <v>0.1558270702627947</v>
      </c>
      <c r="AU11" s="24" t="n">
        <v>0.1753828268647217</v>
      </c>
      <c r="AV11" s="24" t="n">
        <v>0.1677894653297523</v>
      </c>
      <c r="AW11" s="24" t="n">
        <v>0.1801270942140771</v>
      </c>
      <c r="AX11" s="24" t="n">
        <v>0.1896438104353625</v>
      </c>
    </row>
    <row r="12" ht="19" customHeight="1">
      <c r="B12" s="26" t="inlineStr">
        <is>
          <t>Physical</t>
        </is>
      </c>
      <c r="C12" s="24" t="n">
        <v>0.0004950351187135448</v>
      </c>
      <c r="D12" s="24" t="n">
        <v>0</v>
      </c>
      <c r="E12" s="24" t="n">
        <v>0.0009807735050570596</v>
      </c>
      <c r="G12" s="24" t="n">
        <v>0</v>
      </c>
      <c r="H12" s="24" t="n">
        <v>0.002902456624674991</v>
      </c>
      <c r="I12" s="24" t="n">
        <v>0</v>
      </c>
      <c r="J12" s="24" t="n">
        <v>0</v>
      </c>
      <c r="K12" s="24" t="n">
        <v>0</v>
      </c>
      <c r="L12" s="24" t="n">
        <v>0</v>
      </c>
      <c r="N12" s="24" t="n">
        <v>0</v>
      </c>
      <c r="O12" s="24" t="n">
        <v>0</v>
      </c>
      <c r="P12" s="24" t="n">
        <v>0</v>
      </c>
      <c r="Q12" s="24" t="n">
        <v>0.005442291553870424</v>
      </c>
      <c r="R12" s="24" t="n">
        <v>0</v>
      </c>
      <c r="S12" s="24" t="n">
        <v>0</v>
      </c>
      <c r="T12" s="24" t="n">
        <v>0</v>
      </c>
      <c r="U12" s="24" t="n">
        <v>0</v>
      </c>
      <c r="V12" s="24" t="n">
        <v>0</v>
      </c>
      <c r="W12" s="24" t="n">
        <v>0</v>
      </c>
      <c r="Y12" s="24" t="n">
        <v>0</v>
      </c>
      <c r="Z12" s="24" t="n">
        <v>0.001906695958204963</v>
      </c>
      <c r="AA12" s="24" t="n">
        <v>0</v>
      </c>
      <c r="AB12" s="24" t="n">
        <v>0</v>
      </c>
      <c r="AD12" s="24" t="n">
        <v>0</v>
      </c>
      <c r="AE12" s="24" t="n">
        <v>0</v>
      </c>
      <c r="AF12" s="24" t="n">
        <v>0</v>
      </c>
      <c r="AG12" s="24" t="n">
        <v>0</v>
      </c>
      <c r="AH12" s="24" t="n">
        <v>0</v>
      </c>
      <c r="AI12" s="24" t="n">
        <v>0</v>
      </c>
      <c r="AJ12" s="24" t="n">
        <v>0.002380904112629212</v>
      </c>
      <c r="AL12" s="24" t="n">
        <v>0</v>
      </c>
      <c r="AM12" s="24" t="n">
        <v>0.002372906013485858</v>
      </c>
      <c r="AN12" s="24" t="n">
        <v>0</v>
      </c>
      <c r="AO12" s="24" t="n">
        <v>0</v>
      </c>
      <c r="AP12" s="24" t="n">
        <v>0</v>
      </c>
      <c r="AQ12" s="24" t="n">
        <v>0</v>
      </c>
      <c r="AR12" s="24" t="n">
        <v>0</v>
      </c>
      <c r="AS12" s="24" t="n">
        <v>0</v>
      </c>
      <c r="AU12" s="24" t="n">
        <v>0.002348706389080131</v>
      </c>
      <c r="AV12" s="24" t="n">
        <v>0</v>
      </c>
      <c r="AW12" s="24" t="n">
        <v>0</v>
      </c>
      <c r="AX12" s="24" t="n">
        <v>0</v>
      </c>
    </row>
    <row r="13" ht="19" customHeight="1">
      <c r="B13" s="26" t="inlineStr">
        <is>
          <t>Not Selected</t>
        </is>
      </c>
      <c r="C13" s="24" t="n">
        <v>0.5349378775724035</v>
      </c>
      <c r="D13" s="24" t="n">
        <v>0.572478710679903</v>
      </c>
      <c r="E13" s="24" t="n">
        <v>0.4980971972434361</v>
      </c>
      <c r="G13" s="24" t="n">
        <v>0.4774989864410881</v>
      </c>
      <c r="H13" s="24" t="n">
        <v>0.4751135259543762</v>
      </c>
      <c r="I13" s="24" t="n">
        <v>0.5178870626244239</v>
      </c>
      <c r="J13" s="24" t="n">
        <v>0.5608686830979771</v>
      </c>
      <c r="K13" s="24" t="n">
        <v>0.5556450978596819</v>
      </c>
      <c r="L13" s="24" t="n">
        <v>0.6002718653255511</v>
      </c>
      <c r="N13" s="24" t="n">
        <v>0.5498762769055011</v>
      </c>
      <c r="O13" s="24" t="n">
        <v>0.5062483410859294</v>
      </c>
      <c r="P13" s="24" t="n">
        <v>0.519960622394594</v>
      </c>
      <c r="Q13" s="24" t="n">
        <v>0.535100081846919</v>
      </c>
      <c r="R13" s="24" t="n">
        <v>0.5118817676634101</v>
      </c>
      <c r="S13" s="24" t="n">
        <v>0.5071163385479237</v>
      </c>
      <c r="T13" s="24" t="n">
        <v>0.6114716465614547</v>
      </c>
      <c r="U13" s="24" t="n">
        <v>0.5262499271287222</v>
      </c>
      <c r="V13" s="24" t="n">
        <v>0.5245661994908339</v>
      </c>
      <c r="W13" s="24" t="n">
        <v>0.5577540914193435</v>
      </c>
      <c r="Y13" s="24" t="n">
        <v>0.5636951710894338</v>
      </c>
      <c r="Z13" s="24" t="n">
        <v>0.5270202522647011</v>
      </c>
      <c r="AA13" s="24" t="n">
        <v>0.5261806020740871</v>
      </c>
      <c r="AB13" s="24" t="n">
        <v>0.5198048980819244</v>
      </c>
      <c r="AD13" s="24" t="n">
        <v>0.5306391533089936</v>
      </c>
      <c r="AE13" s="24" t="n">
        <v>0.5370323885217213</v>
      </c>
      <c r="AF13" s="24" t="n">
        <v>0.5569621374943317</v>
      </c>
      <c r="AG13" s="24" t="n">
        <v>0.4965001265050754</v>
      </c>
      <c r="AH13" s="24" t="n">
        <v>0.6216319400805365</v>
      </c>
      <c r="AI13" s="24" t="n">
        <v>0.3590871828189802</v>
      </c>
      <c r="AJ13" s="24" t="n">
        <v>0.4971023975587006</v>
      </c>
      <c r="AL13" s="24" t="n">
        <v>0.526971468818719</v>
      </c>
      <c r="AM13" s="24" t="n">
        <v>0.5339197157508264</v>
      </c>
      <c r="AN13" s="24" t="n">
        <v>0.5015232008899556</v>
      </c>
      <c r="AO13" s="24" t="n">
        <v>0.5101006470379512</v>
      </c>
      <c r="AP13" s="24" t="n">
        <v>0.5754878296782486</v>
      </c>
      <c r="AQ13" s="24" t="n">
        <v>0.475172399073223</v>
      </c>
      <c r="AR13" s="24" t="n">
        <v>0.5035354410488012</v>
      </c>
      <c r="AS13" s="24" t="n">
        <v>0.64905203466496</v>
      </c>
      <c r="AU13" s="24" t="n">
        <v>0.582898256362917</v>
      </c>
      <c r="AV13" s="24" t="n">
        <v>0.5842168235114101</v>
      </c>
      <c r="AW13" s="24" t="n">
        <v>0.4885810882295166</v>
      </c>
      <c r="AX13" s="24" t="n">
        <v>0.4906490864917227</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0.xml><?xml version="1.0" encoding="utf-8"?>
<worksheet xmlns="http://schemas.openxmlformats.org/spreadsheetml/2006/main">
  <sheetPr>
    <outlinePr summaryBelow="1" summaryRight="1"/>
    <pageSetUpPr/>
  </sheetPr>
  <dimension ref="B2:AZ14"/>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Other (please specify)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0</v>
      </c>
      <c r="D7" s="17" t="n">
        <v>0</v>
      </c>
      <c r="E7" s="17" t="n">
        <v>0</v>
      </c>
      <c r="G7" s="17" t="n">
        <v>0</v>
      </c>
      <c r="H7" s="17" t="n">
        <v>0</v>
      </c>
      <c r="I7" s="17" t="n">
        <v>0</v>
      </c>
      <c r="J7" s="17" t="n">
        <v>0</v>
      </c>
      <c r="K7" s="17" t="n">
        <v>0</v>
      </c>
      <c r="L7" s="17" t="n">
        <v>0</v>
      </c>
      <c r="N7" s="17" t="n">
        <v>0</v>
      </c>
      <c r="O7" s="17" t="n">
        <v>0</v>
      </c>
      <c r="P7" s="17" t="n">
        <v>0</v>
      </c>
      <c r="Q7" s="17" t="n">
        <v>0</v>
      </c>
      <c r="R7" s="17" t="n">
        <v>0</v>
      </c>
      <c r="S7" s="17" t="n">
        <v>0</v>
      </c>
      <c r="T7" s="17" t="n">
        <v>0</v>
      </c>
      <c r="U7" s="17" t="n">
        <v>0</v>
      </c>
      <c r="V7" s="17" t="n">
        <v>0</v>
      </c>
      <c r="W7" s="17" t="n">
        <v>0</v>
      </c>
      <c r="Y7" s="17" t="n">
        <v>0</v>
      </c>
      <c r="Z7" s="17" t="n">
        <v>0</v>
      </c>
      <c r="AA7" s="17" t="n">
        <v>0</v>
      </c>
      <c r="AB7" s="17" t="n">
        <v>0</v>
      </c>
      <c r="AD7" s="17" t="n">
        <v>0</v>
      </c>
      <c r="AE7" s="17" t="n">
        <v>0</v>
      </c>
      <c r="AF7" s="17" t="n">
        <v>0</v>
      </c>
      <c r="AG7" s="17" t="n">
        <v>0</v>
      </c>
      <c r="AH7" s="17" t="n">
        <v>0</v>
      </c>
      <c r="AI7" s="17" t="n">
        <v>0</v>
      </c>
      <c r="AJ7" s="17" t="n">
        <v>0</v>
      </c>
      <c r="AL7" s="17" t="n">
        <v>0</v>
      </c>
      <c r="AM7" s="17" t="n">
        <v>0</v>
      </c>
      <c r="AN7" s="17" t="n">
        <v>0</v>
      </c>
      <c r="AO7" s="17" t="n">
        <v>0</v>
      </c>
      <c r="AP7" s="17" t="n">
        <v>0</v>
      </c>
      <c r="AQ7" s="17" t="n">
        <v>0</v>
      </c>
      <c r="AR7" s="17" t="n">
        <v>0</v>
      </c>
      <c r="AS7" s="17" t="n">
        <v>0</v>
      </c>
      <c r="AU7" s="17" t="n">
        <v>0</v>
      </c>
      <c r="AV7" s="17" t="n">
        <v>0</v>
      </c>
      <c r="AW7" s="17" t="n">
        <v>0</v>
      </c>
      <c r="AX7" s="17" t="n">
        <v>0</v>
      </c>
    </row>
    <row r="8">
      <c r="B8" s="9" t="inlineStr">
        <is>
          <t>Weighted</t>
        </is>
      </c>
      <c r="C8" s="19" t="n">
        <v>0</v>
      </c>
      <c r="D8" s="19" t="n">
        <v>0</v>
      </c>
      <c r="E8" s="19" t="n">
        <v>0</v>
      </c>
      <c r="G8" s="19" t="n">
        <v>0</v>
      </c>
      <c r="H8" s="19" t="n">
        <v>0</v>
      </c>
      <c r="I8" s="19" t="n">
        <v>0</v>
      </c>
      <c r="J8" s="19" t="n">
        <v>0</v>
      </c>
      <c r="K8" s="19" t="n">
        <v>0</v>
      </c>
      <c r="L8" s="19" t="n">
        <v>0</v>
      </c>
      <c r="N8" s="19" t="n">
        <v>0</v>
      </c>
      <c r="O8" s="19" t="n">
        <v>0</v>
      </c>
      <c r="P8" s="19" t="n">
        <v>0</v>
      </c>
      <c r="Q8" s="19" t="n">
        <v>0</v>
      </c>
      <c r="R8" s="19" t="n">
        <v>0</v>
      </c>
      <c r="S8" s="19" t="n">
        <v>0</v>
      </c>
      <c r="T8" s="19" t="n">
        <v>0</v>
      </c>
      <c r="U8" s="19" t="n">
        <v>0</v>
      </c>
      <c r="V8" s="19" t="n">
        <v>0</v>
      </c>
      <c r="W8" s="19" t="n">
        <v>0</v>
      </c>
      <c r="Y8" s="19" t="n">
        <v>0</v>
      </c>
      <c r="Z8" s="19" t="n">
        <v>0</v>
      </c>
      <c r="AA8" s="19" t="n">
        <v>0</v>
      </c>
      <c r="AB8" s="19" t="n">
        <v>0</v>
      </c>
      <c r="AD8" s="19" t="n">
        <v>0</v>
      </c>
      <c r="AE8" s="19" t="n">
        <v>0</v>
      </c>
      <c r="AF8" s="19" t="n">
        <v>0</v>
      </c>
      <c r="AG8" s="19" t="n">
        <v>0</v>
      </c>
      <c r="AH8" s="19" t="n">
        <v>0</v>
      </c>
      <c r="AI8" s="19" t="n">
        <v>0</v>
      </c>
      <c r="AJ8" s="19" t="n">
        <v>0</v>
      </c>
      <c r="AL8" s="19" t="n">
        <v>0</v>
      </c>
      <c r="AM8" s="19" t="n">
        <v>0</v>
      </c>
      <c r="AN8" s="19" t="n">
        <v>0</v>
      </c>
      <c r="AO8" s="19" t="n">
        <v>0</v>
      </c>
      <c r="AP8" s="19" t="n">
        <v>0</v>
      </c>
      <c r="AQ8" s="19" t="n">
        <v>0</v>
      </c>
      <c r="AR8" s="19" t="n">
        <v>0</v>
      </c>
      <c r="AS8" s="19" t="n">
        <v>0</v>
      </c>
      <c r="AU8" s="19" t="n">
        <v>0</v>
      </c>
      <c r="AV8" s="19" t="n">
        <v>0</v>
      </c>
      <c r="AW8" s="19" t="n">
        <v>0</v>
      </c>
      <c r="AX8" s="19" t="n">
        <v>0</v>
      </c>
    </row>
    <row r="9" ht="19" customHeight="1">
      <c r="B9" s="26" t="inlineStr">
        <is>
          <t>Not Selected</t>
        </is>
      </c>
      <c r="C9" s="24" t="n">
        <v>0</v>
      </c>
      <c r="D9" s="24" t="n">
        <v>0</v>
      </c>
      <c r="E9" s="24" t="n">
        <v>0</v>
      </c>
      <c r="G9" s="24" t="n">
        <v>0</v>
      </c>
      <c r="H9" s="24" t="n">
        <v>0</v>
      </c>
      <c r="I9" s="24" t="n">
        <v>0</v>
      </c>
      <c r="J9" s="24" t="n">
        <v>0</v>
      </c>
      <c r="K9" s="24" t="n">
        <v>0</v>
      </c>
      <c r="L9" s="24" t="n">
        <v>0</v>
      </c>
      <c r="N9" s="24" t="n">
        <v>0</v>
      </c>
      <c r="O9" s="24" t="n">
        <v>0</v>
      </c>
      <c r="P9" s="24" t="n">
        <v>0</v>
      </c>
      <c r="Q9" s="24" t="n">
        <v>0</v>
      </c>
      <c r="R9" s="24" t="n">
        <v>0</v>
      </c>
      <c r="S9" s="24" t="n">
        <v>0</v>
      </c>
      <c r="T9" s="24" t="n">
        <v>0</v>
      </c>
      <c r="U9" s="24" t="n">
        <v>0</v>
      </c>
      <c r="V9" s="24" t="n">
        <v>0</v>
      </c>
      <c r="W9" s="24" t="n">
        <v>0</v>
      </c>
      <c r="Y9" s="24" t="n">
        <v>0</v>
      </c>
      <c r="Z9" s="24" t="n">
        <v>0</v>
      </c>
      <c r="AA9" s="24" t="n">
        <v>0</v>
      </c>
      <c r="AB9" s="24" t="n">
        <v>0</v>
      </c>
      <c r="AD9" s="24" t="n">
        <v>0</v>
      </c>
      <c r="AE9" s="24" t="n">
        <v>0</v>
      </c>
      <c r="AF9" s="24" t="n">
        <v>0</v>
      </c>
      <c r="AG9" s="24" t="n">
        <v>0</v>
      </c>
      <c r="AH9" s="24" t="n">
        <v>0</v>
      </c>
      <c r="AI9" s="24" t="n">
        <v>0</v>
      </c>
      <c r="AJ9" s="24" t="n">
        <v>0</v>
      </c>
      <c r="AL9" s="24" t="n">
        <v>0</v>
      </c>
      <c r="AM9" s="24" t="n">
        <v>0</v>
      </c>
      <c r="AN9" s="24" t="n">
        <v>0</v>
      </c>
      <c r="AO9" s="24" t="n">
        <v>0</v>
      </c>
      <c r="AP9" s="24" t="n">
        <v>0</v>
      </c>
      <c r="AQ9" s="24" t="n">
        <v>0</v>
      </c>
      <c r="AR9" s="24" t="n">
        <v>0</v>
      </c>
      <c r="AS9" s="24" t="n">
        <v>0</v>
      </c>
      <c r="AU9" s="24" t="n">
        <v>0</v>
      </c>
      <c r="AV9" s="24" t="n">
        <v>0</v>
      </c>
      <c r="AW9" s="24" t="n">
        <v>0</v>
      </c>
      <c r="AX9" s="24" t="n">
        <v>0</v>
      </c>
    </row>
    <row r="11">
      <c r="B11" s="28" t="inlineStr">
        <is>
          <t>BASE: Respondents answering "Other (please specify)" (0 of 1,999)</t>
        </is>
      </c>
    </row>
    <row r="12">
      <c r="B12" t="inlineStr">
        <is>
          <t>Fieldwork: 07 Jul 2026 - 10 Jul 2026</t>
        </is>
      </c>
    </row>
    <row r="13">
      <c r="B13" t="inlineStr">
        <is>
          <t>All results are weighted using Iterative Proportional Fitting, or 'Raking'. The results are weighted by interlocking age &amp; gender, region and socioeconomic grade to Nationally Representative Proportions</t>
        </is>
      </c>
    </row>
    <row r="14">
      <c r="B14"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1.xml><?xml version="1.0" encoding="utf-8"?>
<worksheet xmlns="http://schemas.openxmlformats.org/spreadsheetml/2006/main">
  <sheetPr>
    <outlinePr summaryBelow="1" summaryRight="1"/>
    <pageSetUpPr/>
  </sheetPr>
  <dimension ref="B2:AZ14"/>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Other (please specify)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Selected</t>
        </is>
      </c>
      <c r="C9" s="24" t="n">
        <v>1</v>
      </c>
      <c r="D9" s="24" t="n">
        <v>1</v>
      </c>
      <c r="E9" s="24" t="n">
        <v>1</v>
      </c>
      <c r="G9" s="24" t="n">
        <v>1</v>
      </c>
      <c r="H9" s="24" t="n">
        <v>1</v>
      </c>
      <c r="I9" s="24" t="n">
        <v>1</v>
      </c>
      <c r="J9" s="24" t="n">
        <v>1</v>
      </c>
      <c r="K9" s="24" t="n">
        <v>1</v>
      </c>
      <c r="L9" s="24" t="n">
        <v>1</v>
      </c>
      <c r="N9" s="24" t="n">
        <v>1</v>
      </c>
      <c r="O9" s="24" t="n">
        <v>1</v>
      </c>
      <c r="P9" s="24" t="n">
        <v>1</v>
      </c>
      <c r="Q9" s="24" t="n">
        <v>1</v>
      </c>
      <c r="R9" s="24" t="n">
        <v>1</v>
      </c>
      <c r="S9" s="24" t="n">
        <v>1</v>
      </c>
      <c r="T9" s="24" t="n">
        <v>1</v>
      </c>
      <c r="U9" s="24" t="n">
        <v>1</v>
      </c>
      <c r="V9" s="24" t="n">
        <v>1</v>
      </c>
      <c r="W9" s="24" t="n">
        <v>1</v>
      </c>
      <c r="Y9" s="24" t="n">
        <v>1</v>
      </c>
      <c r="Z9" s="24" t="n">
        <v>1</v>
      </c>
      <c r="AA9" s="24" t="n">
        <v>1</v>
      </c>
      <c r="AB9" s="24" t="n">
        <v>1</v>
      </c>
      <c r="AD9" s="24" t="n">
        <v>1</v>
      </c>
      <c r="AE9" s="24" t="n">
        <v>1</v>
      </c>
      <c r="AF9" s="24" t="n">
        <v>1</v>
      </c>
      <c r="AG9" s="24" t="n">
        <v>1</v>
      </c>
      <c r="AH9" s="24" t="n">
        <v>1</v>
      </c>
      <c r="AI9" s="24" t="n">
        <v>1</v>
      </c>
      <c r="AJ9" s="24" t="n">
        <v>1</v>
      </c>
      <c r="AL9" s="24" t="n">
        <v>1</v>
      </c>
      <c r="AM9" s="24" t="n">
        <v>1</v>
      </c>
      <c r="AN9" s="24" t="n">
        <v>1</v>
      </c>
      <c r="AO9" s="24" t="n">
        <v>1</v>
      </c>
      <c r="AP9" s="24" t="n">
        <v>1</v>
      </c>
      <c r="AQ9" s="24" t="n">
        <v>1</v>
      </c>
      <c r="AR9" s="24" t="n">
        <v>1</v>
      </c>
      <c r="AS9" s="24" t="n">
        <v>1</v>
      </c>
      <c r="AU9" s="24" t="n">
        <v>1</v>
      </c>
      <c r="AV9" s="24" t="n">
        <v>1</v>
      </c>
      <c r="AW9" s="24" t="n">
        <v>1</v>
      </c>
      <c r="AX9" s="24" t="n">
        <v>1</v>
      </c>
    </row>
    <row r="11">
      <c r="B11" t="inlineStr">
        <is>
          <t>Fieldwork: 07 Jul 2026 - 10 Jul 2026</t>
        </is>
      </c>
    </row>
    <row r="12">
      <c r="B12" t="inlineStr">
        <is>
          <t>All results are weighted using Iterative Proportional Fitting, or 'Raking'. The results are weighted by interlocking age &amp; gender, region and socioeconomic grade to Nationally Representative Proportions</t>
        </is>
      </c>
    </row>
    <row r="14">
      <c r="B14"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2.xml><?xml version="1.0" encoding="utf-8"?>
<worksheet xmlns="http://schemas.openxmlformats.org/spreadsheetml/2006/main">
  <sheetPr>
    <outlinePr summaryBelow="1" summaryRight="1"/>
    <pageSetUpPr/>
  </sheetPr>
  <dimension ref="B2:AZ14"/>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perceive to be the biggest issues facing prisons at the moment? Please rank your top 3: None of the above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Selected</t>
        </is>
      </c>
      <c r="C9" s="24" t="n">
        <v>1</v>
      </c>
      <c r="D9" s="24" t="n">
        <v>1</v>
      </c>
      <c r="E9" s="24" t="n">
        <v>1</v>
      </c>
      <c r="G9" s="24" t="n">
        <v>1</v>
      </c>
      <c r="H9" s="24" t="n">
        <v>1</v>
      </c>
      <c r="I9" s="24" t="n">
        <v>1</v>
      </c>
      <c r="J9" s="24" t="n">
        <v>1</v>
      </c>
      <c r="K9" s="24" t="n">
        <v>1</v>
      </c>
      <c r="L9" s="24" t="n">
        <v>1</v>
      </c>
      <c r="N9" s="24" t="n">
        <v>1</v>
      </c>
      <c r="O9" s="24" t="n">
        <v>1</v>
      </c>
      <c r="P9" s="24" t="n">
        <v>1</v>
      </c>
      <c r="Q9" s="24" t="n">
        <v>1</v>
      </c>
      <c r="R9" s="24" t="n">
        <v>1</v>
      </c>
      <c r="S9" s="24" t="n">
        <v>1</v>
      </c>
      <c r="T9" s="24" t="n">
        <v>1</v>
      </c>
      <c r="U9" s="24" t="n">
        <v>1</v>
      </c>
      <c r="V9" s="24" t="n">
        <v>1</v>
      </c>
      <c r="W9" s="24" t="n">
        <v>1</v>
      </c>
      <c r="Y9" s="24" t="n">
        <v>1</v>
      </c>
      <c r="Z9" s="24" t="n">
        <v>1</v>
      </c>
      <c r="AA9" s="24" t="n">
        <v>1</v>
      </c>
      <c r="AB9" s="24" t="n">
        <v>1</v>
      </c>
      <c r="AD9" s="24" t="n">
        <v>1</v>
      </c>
      <c r="AE9" s="24" t="n">
        <v>1</v>
      </c>
      <c r="AF9" s="24" t="n">
        <v>1</v>
      </c>
      <c r="AG9" s="24" t="n">
        <v>1</v>
      </c>
      <c r="AH9" s="24" t="n">
        <v>1</v>
      </c>
      <c r="AI9" s="24" t="n">
        <v>1</v>
      </c>
      <c r="AJ9" s="24" t="n">
        <v>1</v>
      </c>
      <c r="AL9" s="24" t="n">
        <v>1</v>
      </c>
      <c r="AM9" s="24" t="n">
        <v>1</v>
      </c>
      <c r="AN9" s="24" t="n">
        <v>1</v>
      </c>
      <c r="AO9" s="24" t="n">
        <v>1</v>
      </c>
      <c r="AP9" s="24" t="n">
        <v>1</v>
      </c>
      <c r="AQ9" s="24" t="n">
        <v>1</v>
      </c>
      <c r="AR9" s="24" t="n">
        <v>1</v>
      </c>
      <c r="AS9" s="24" t="n">
        <v>1</v>
      </c>
      <c r="AU9" s="24" t="n">
        <v>1</v>
      </c>
      <c r="AV9" s="24" t="n">
        <v>1</v>
      </c>
      <c r="AW9" s="24" t="n">
        <v>1</v>
      </c>
      <c r="AX9" s="24" t="n">
        <v>1</v>
      </c>
    </row>
    <row r="11">
      <c r="B11" t="inlineStr">
        <is>
          <t>Fieldwork: 07 Jul 2026 - 10 Jul 2026</t>
        </is>
      </c>
    </row>
    <row r="12">
      <c r="B12" t="inlineStr">
        <is>
          <t>All results are weighted using Iterative Proportional Fitting, or 'Raking'. The results are weighted by interlocking age &amp; gender, region and socioeconomic grade to Nationally Representative Proportions</t>
        </is>
      </c>
    </row>
    <row r="14">
      <c r="B14"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3.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Before today, how much would you say you know about how rehabilitation in the UK works?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Nothing at all</t>
        </is>
      </c>
      <c r="C9" s="24" t="n">
        <v>0.1480630492006565</v>
      </c>
      <c r="D9" s="24" t="n">
        <v>0.1306623042030828</v>
      </c>
      <c r="E9" s="24" t="n">
        <v>0.164724037214446</v>
      </c>
      <c r="G9" s="24" t="n">
        <v>0.1118986476978182</v>
      </c>
      <c r="H9" s="24" t="n">
        <v>0.07119665134274174</v>
      </c>
      <c r="I9" s="24" t="n">
        <v>0.105484339854138</v>
      </c>
      <c r="J9" s="24" t="n">
        <v>0.1672667113990579</v>
      </c>
      <c r="K9" s="24" t="n">
        <v>0.1942247816234211</v>
      </c>
      <c r="L9" s="24" t="n">
        <v>0.2222544523741933</v>
      </c>
      <c r="N9" s="24" t="n">
        <v>0.1347546671712976</v>
      </c>
      <c r="O9" s="24" t="n">
        <v>0.1675483497271918</v>
      </c>
      <c r="P9" s="24" t="n">
        <v>0.1167665390247407</v>
      </c>
      <c r="Q9" s="24" t="n">
        <v>0.180090702348041</v>
      </c>
      <c r="R9" s="24" t="n">
        <v>0.1091908741374792</v>
      </c>
      <c r="S9" s="24" t="n">
        <v>0.1595468046451571</v>
      </c>
      <c r="T9" s="24" t="n">
        <v>0.129455904979527</v>
      </c>
      <c r="U9" s="24" t="n">
        <v>0.1575265767685052</v>
      </c>
      <c r="V9" s="24" t="n">
        <v>0.1532636942086633</v>
      </c>
      <c r="W9" s="24" t="n">
        <v>0.1747170710279571</v>
      </c>
      <c r="Y9" s="24" t="n">
        <v>0.1141847611951594</v>
      </c>
      <c r="Z9" s="24" t="n">
        <v>0.1959555219043274</v>
      </c>
      <c r="AA9" s="24" t="n">
        <v>0.1188850719114336</v>
      </c>
      <c r="AB9" s="24" t="n">
        <v>0.1606158335946994</v>
      </c>
      <c r="AD9" s="24" t="n">
        <v>0.1665997140339776</v>
      </c>
      <c r="AE9" s="24" t="n">
        <v>0.1180045821034138</v>
      </c>
      <c r="AF9" s="24" t="n">
        <v>0.1429981604996367</v>
      </c>
      <c r="AG9" s="24" t="n">
        <v>0.1478684511057474</v>
      </c>
      <c r="AH9" s="24" t="n">
        <v>0.1293689979247001</v>
      </c>
      <c r="AI9" s="24" t="n">
        <v>0.270930208098296</v>
      </c>
      <c r="AJ9" s="24" t="n">
        <v>0.1806717302256519</v>
      </c>
      <c r="AL9" s="24" t="n">
        <v>0.1683523861735176</v>
      </c>
      <c r="AM9" s="24" t="n">
        <v>0.1111129298565097</v>
      </c>
      <c r="AN9" s="24" t="n">
        <v>0.1668398532741105</v>
      </c>
      <c r="AO9" s="24" t="n">
        <v>0.1227451488897862</v>
      </c>
      <c r="AP9" s="24" t="n">
        <v>0.117255314581794</v>
      </c>
      <c r="AQ9" s="24" t="n">
        <v>0.2159317740482128</v>
      </c>
      <c r="AR9" s="24" t="n">
        <v>0.2482193117557816</v>
      </c>
      <c r="AS9" s="24" t="n">
        <v>0.1203906488067196</v>
      </c>
      <c r="AU9" s="24" t="n">
        <v>0.1314364003420847</v>
      </c>
      <c r="AV9" s="24" t="n">
        <v>0.188980621293022</v>
      </c>
      <c r="AW9" s="24" t="n">
        <v>0.1346914702792325</v>
      </c>
      <c r="AX9" s="24" t="n">
        <v>0.1300582145185718</v>
      </c>
    </row>
    <row r="10" ht="19" customHeight="1">
      <c r="B10" s="26" t="inlineStr">
        <is>
          <t>Not very much</t>
        </is>
      </c>
      <c r="C10" s="24" t="n">
        <v>0.5549588232319647</v>
      </c>
      <c r="D10" s="24" t="n">
        <v>0.5479291421806112</v>
      </c>
      <c r="E10" s="24" t="n">
        <v>0.5617545919712785</v>
      </c>
      <c r="G10" s="24" t="n">
        <v>0.5137526235082633</v>
      </c>
      <c r="H10" s="24" t="n">
        <v>0.4437200567820805</v>
      </c>
      <c r="I10" s="24" t="n">
        <v>0.5311905471469204</v>
      </c>
      <c r="J10" s="24" t="n">
        <v>0.5316466802102441</v>
      </c>
      <c r="K10" s="24" t="n">
        <v>0.6317086970325693</v>
      </c>
      <c r="L10" s="24" t="n">
        <v>0.659144289542133</v>
      </c>
      <c r="N10" s="24" t="n">
        <v>0.5664750871416387</v>
      </c>
      <c r="O10" s="24" t="n">
        <v>0.4981923031567256</v>
      </c>
      <c r="P10" s="24" t="n">
        <v>0.5529872275933341</v>
      </c>
      <c r="Q10" s="24" t="n">
        <v>0.55742531411902</v>
      </c>
      <c r="R10" s="24" t="n">
        <v>0.5342004032834013</v>
      </c>
      <c r="S10" s="24" t="n">
        <v>0.5134678181131841</v>
      </c>
      <c r="T10" s="24" t="n">
        <v>0.6262996766144625</v>
      </c>
      <c r="U10" s="24" t="n">
        <v>0.5170018695092886</v>
      </c>
      <c r="V10" s="24" t="n">
        <v>0.585685151998355</v>
      </c>
      <c r="W10" s="24" t="n">
        <v>0.577228555783227</v>
      </c>
      <c r="Y10" s="24" t="n">
        <v>0.5179159114722974</v>
      </c>
      <c r="Z10" s="24" t="n">
        <v>0.5589175639659613</v>
      </c>
      <c r="AA10" s="24" t="n">
        <v>0.5559102083108894</v>
      </c>
      <c r="AB10" s="24" t="n">
        <v>0.5900187761810627</v>
      </c>
      <c r="AD10" s="24" t="n">
        <v>0.5897292485140071</v>
      </c>
      <c r="AE10" s="24" t="n">
        <v>0.5304484323829683</v>
      </c>
      <c r="AF10" s="24" t="n">
        <v>0.586577256760305</v>
      </c>
      <c r="AG10" s="24" t="n">
        <v>0.4827810311102595</v>
      </c>
      <c r="AH10" s="24" t="n">
        <v>0.5103482637468316</v>
      </c>
      <c r="AI10" s="24" t="n">
        <v>0.5348207069880947</v>
      </c>
      <c r="AJ10" s="24" t="n">
        <v>0.6031972431807603</v>
      </c>
      <c r="AL10" s="24" t="n">
        <v>0.5756199566508799</v>
      </c>
      <c r="AM10" s="24" t="n">
        <v>0.5090227826583958</v>
      </c>
      <c r="AN10" s="24" t="n">
        <v>0.5187586247074837</v>
      </c>
      <c r="AO10" s="24" t="n">
        <v>0.5060302945440381</v>
      </c>
      <c r="AP10" s="24" t="n">
        <v>0.5862795655005281</v>
      </c>
      <c r="AQ10" s="24" t="n">
        <v>0.6187916359522053</v>
      </c>
      <c r="AR10" s="24" t="n">
        <v>0.5712829860554162</v>
      </c>
      <c r="AS10" s="24" t="n">
        <v>0.5854424085492848</v>
      </c>
      <c r="AU10" s="24" t="n">
        <v>0.533195317186797</v>
      </c>
      <c r="AV10" s="24" t="n">
        <v>0.6007323702550315</v>
      </c>
      <c r="AW10" s="24" t="n">
        <v>0.5239767918904468</v>
      </c>
      <c r="AX10" s="24" t="n">
        <v>0.572130786601597</v>
      </c>
    </row>
    <row r="11" ht="19" customHeight="1">
      <c r="B11" s="26" t="inlineStr">
        <is>
          <t>A fair amount</t>
        </is>
      </c>
      <c r="C11" s="24" t="n">
        <v>0.256227499295508</v>
      </c>
      <c r="D11" s="24" t="n">
        <v>0.2660456511099394</v>
      </c>
      <c r="E11" s="24" t="n">
        <v>0.2469423801264187</v>
      </c>
      <c r="G11" s="24" t="n">
        <v>0.3195988702074544</v>
      </c>
      <c r="H11" s="24" t="n">
        <v>0.4081975102250958</v>
      </c>
      <c r="I11" s="24" t="n">
        <v>0.2908872618828513</v>
      </c>
      <c r="J11" s="24" t="n">
        <v>0.2737853831790644</v>
      </c>
      <c r="K11" s="24" t="n">
        <v>0.1627974763766639</v>
      </c>
      <c r="L11" s="24" t="n">
        <v>0.1113843965270367</v>
      </c>
      <c r="N11" s="24" t="n">
        <v>0.2800334741480177</v>
      </c>
      <c r="O11" s="24" t="n">
        <v>0.2573791866577467</v>
      </c>
      <c r="P11" s="24" t="n">
        <v>0.2862326360511796</v>
      </c>
      <c r="Q11" s="24" t="n">
        <v>0.2321880217329483</v>
      </c>
      <c r="R11" s="24" t="n">
        <v>0.3186382399334977</v>
      </c>
      <c r="S11" s="24" t="n">
        <v>0.2939868634022265</v>
      </c>
      <c r="T11" s="24" t="n">
        <v>0.2203030299226469</v>
      </c>
      <c r="U11" s="24" t="n">
        <v>0.2743531704657112</v>
      </c>
      <c r="V11" s="24" t="n">
        <v>0.2125102826377201</v>
      </c>
      <c r="W11" s="24" t="n">
        <v>0.2063155228726916</v>
      </c>
      <c r="Y11" s="24" t="n">
        <v>0.3093304411262865</v>
      </c>
      <c r="Z11" s="24" t="n">
        <v>0.217117313428457</v>
      </c>
      <c r="AA11" s="24" t="n">
        <v>0.284318993786565</v>
      </c>
      <c r="AB11" s="24" t="n">
        <v>0.2147521798961363</v>
      </c>
      <c r="AD11" s="24" t="n">
        <v>0.1985956716895837</v>
      </c>
      <c r="AE11" s="24" t="n">
        <v>0.3110957359913241</v>
      </c>
      <c r="AF11" s="24" t="n">
        <v>0.2490380661594333</v>
      </c>
      <c r="AG11" s="24" t="n">
        <v>0.3053900327015217</v>
      </c>
      <c r="AH11" s="24" t="n">
        <v>0.3013972913837419</v>
      </c>
      <c r="AI11" s="24" t="n">
        <v>0.1399783846133627</v>
      </c>
      <c r="AJ11" s="24" t="n">
        <v>0.1911251975412825</v>
      </c>
      <c r="AL11" s="24" t="n">
        <v>0.2248884202781152</v>
      </c>
      <c r="AM11" s="24" t="n">
        <v>0.3161225033350946</v>
      </c>
      <c r="AN11" s="24" t="n">
        <v>0.2916346109858732</v>
      </c>
      <c r="AO11" s="24" t="n">
        <v>0.321324194308644</v>
      </c>
      <c r="AP11" s="24" t="n">
        <v>0.2527053609496156</v>
      </c>
      <c r="AQ11" s="24" t="n">
        <v>0.1408214553564321</v>
      </c>
      <c r="AR11" s="24" t="n">
        <v>0.1558939692230013</v>
      </c>
      <c r="AS11" s="24" t="n">
        <v>0.2690523621803592</v>
      </c>
      <c r="AU11" s="24" t="n">
        <v>0.3029002843594599</v>
      </c>
      <c r="AV11" s="24" t="n">
        <v>0.1852226676655437</v>
      </c>
      <c r="AW11" s="24" t="n">
        <v>0.2805839608113269</v>
      </c>
      <c r="AX11" s="24" t="n">
        <v>0.2626523801139537</v>
      </c>
    </row>
    <row r="12" ht="19" customHeight="1">
      <c r="B12" s="26" t="inlineStr">
        <is>
          <t>A great deal</t>
        </is>
      </c>
      <c r="C12" s="24" t="n">
        <v>0.04075062827187076</v>
      </c>
      <c r="D12" s="24" t="n">
        <v>0.05536290250636677</v>
      </c>
      <c r="E12" s="24" t="n">
        <v>0.0265789906878568</v>
      </c>
      <c r="G12" s="24" t="n">
        <v>0.05474985858646413</v>
      </c>
      <c r="H12" s="24" t="n">
        <v>0.07688578165008192</v>
      </c>
      <c r="I12" s="24" t="n">
        <v>0.07243785111609023</v>
      </c>
      <c r="J12" s="24" t="n">
        <v>0.02730122521163363</v>
      </c>
      <c r="K12" s="24" t="n">
        <v>0.0112690449673456</v>
      </c>
      <c r="L12" s="24" t="n">
        <v>0.007216861556636939</v>
      </c>
      <c r="N12" s="24" t="n">
        <v>0.01873677153904578</v>
      </c>
      <c r="O12" s="24" t="n">
        <v>0.07688016045833591</v>
      </c>
      <c r="P12" s="24" t="n">
        <v>0.0440135973307456</v>
      </c>
      <c r="Q12" s="24" t="n">
        <v>0.03029596179999083</v>
      </c>
      <c r="R12" s="24" t="n">
        <v>0.03797048264562177</v>
      </c>
      <c r="S12" s="24" t="n">
        <v>0.03299851383943235</v>
      </c>
      <c r="T12" s="24" t="n">
        <v>0.02394138848336377</v>
      </c>
      <c r="U12" s="24" t="n">
        <v>0.05111838325649495</v>
      </c>
      <c r="V12" s="24" t="n">
        <v>0.04854087115526172</v>
      </c>
      <c r="W12" s="24" t="n">
        <v>0.04173885031612446</v>
      </c>
      <c r="Y12" s="24" t="n">
        <v>0.05856888620625662</v>
      </c>
      <c r="Z12" s="24" t="n">
        <v>0.0280096007012544</v>
      </c>
      <c r="AA12" s="24" t="n">
        <v>0.04088572599111187</v>
      </c>
      <c r="AB12" s="24" t="n">
        <v>0.03461321032810163</v>
      </c>
      <c r="AD12" s="24" t="n">
        <v>0.04507536576243162</v>
      </c>
      <c r="AE12" s="24" t="n">
        <v>0.04045124952229381</v>
      </c>
      <c r="AF12" s="24" t="n">
        <v>0.0213865165806249</v>
      </c>
      <c r="AG12" s="24" t="n">
        <v>0.06396048508247104</v>
      </c>
      <c r="AH12" s="24" t="n">
        <v>0.05888544694472613</v>
      </c>
      <c r="AI12" s="24" t="n">
        <v>0.05427070030024671</v>
      </c>
      <c r="AJ12" s="24" t="n">
        <v>0.0250058290523055</v>
      </c>
      <c r="AL12" s="24" t="n">
        <v>0.03113923689748686</v>
      </c>
      <c r="AM12" s="24" t="n">
        <v>0.06374178414999974</v>
      </c>
      <c r="AN12" s="24" t="n">
        <v>0.02276691103253281</v>
      </c>
      <c r="AO12" s="24" t="n">
        <v>0.04990036225753172</v>
      </c>
      <c r="AP12" s="24" t="n">
        <v>0.04375975896806247</v>
      </c>
      <c r="AQ12" s="24" t="n">
        <v>0.02445513464314957</v>
      </c>
      <c r="AR12" s="24" t="n">
        <v>0.02460373296580101</v>
      </c>
      <c r="AS12" s="24" t="n">
        <v>0.0251145804636364</v>
      </c>
      <c r="AU12" s="24" t="n">
        <v>0.03246799811165839</v>
      </c>
      <c r="AV12" s="24" t="n">
        <v>0.02506434078640273</v>
      </c>
      <c r="AW12" s="24" t="n">
        <v>0.06074777701899389</v>
      </c>
      <c r="AX12" s="24" t="n">
        <v>0.03515861876587761</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4.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best describes what rehabilitation in the UK prison system involves?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46" customHeight="1">
      <c r="B9" s="26" t="inlineStr">
        <is>
          <t>Punishing people for their crimes while in prison</t>
        </is>
      </c>
      <c r="C9" s="24" t="n">
        <v>0.09192404294833152</v>
      </c>
      <c r="D9" s="24" t="n">
        <v>0.1049604917983402</v>
      </c>
      <c r="E9" s="24" t="n">
        <v>0.07858888786776971</v>
      </c>
      <c r="G9" s="24" t="n">
        <v>0.1012720295311374</v>
      </c>
      <c r="H9" s="24" t="n">
        <v>0.100501757369192</v>
      </c>
      <c r="I9" s="24" t="n">
        <v>0.1217738433630386</v>
      </c>
      <c r="J9" s="24" t="n">
        <v>0.08791825251717217</v>
      </c>
      <c r="K9" s="24" t="n">
        <v>0.1059383141912614</v>
      </c>
      <c r="L9" s="24" t="n">
        <v>0.04846853923818129</v>
      </c>
      <c r="N9" s="24" t="n">
        <v>0.08890746036167549</v>
      </c>
      <c r="O9" s="24" t="n">
        <v>0.1273666966367961</v>
      </c>
      <c r="P9" s="24" t="n">
        <v>0.07747688997603758</v>
      </c>
      <c r="Q9" s="24" t="n">
        <v>0.08660769603722869</v>
      </c>
      <c r="R9" s="24" t="n">
        <v>0.151500633101539</v>
      </c>
      <c r="S9" s="24" t="n">
        <v>0.09066393987280114</v>
      </c>
      <c r="T9" s="24" t="n">
        <v>0.07744750413164649</v>
      </c>
      <c r="U9" s="24" t="n">
        <v>0.09459848208056239</v>
      </c>
      <c r="V9" s="24" t="n">
        <v>0.09365690781848116</v>
      </c>
      <c r="W9" s="24" t="n">
        <v>0.05936401985838666</v>
      </c>
      <c r="Y9" s="24" t="n">
        <v>0.07691735686236283</v>
      </c>
      <c r="Z9" s="24" t="n">
        <v>0.07285853378907793</v>
      </c>
      <c r="AA9" s="24" t="n">
        <v>0.0946205079202124</v>
      </c>
      <c r="AB9" s="24" t="n">
        <v>0.1255483732532278</v>
      </c>
      <c r="AD9" s="24" t="n">
        <v>0.08684718033405736</v>
      </c>
      <c r="AE9" s="24" t="n">
        <v>0.06726915831294386</v>
      </c>
      <c r="AF9" s="24" t="n">
        <v>0.0447779579634003</v>
      </c>
      <c r="AG9" s="24" t="n">
        <v>0.1000991648212919</v>
      </c>
      <c r="AH9" s="24" t="n">
        <v>0.1372615834669785</v>
      </c>
      <c r="AI9" s="24" t="n">
        <v>0.09216073688293512</v>
      </c>
      <c r="AJ9" s="24" t="n">
        <v>0.11930060582025</v>
      </c>
      <c r="AL9" s="24" t="n">
        <v>0.08297084001286296</v>
      </c>
      <c r="AM9" s="24" t="n">
        <v>0.0708524370107865</v>
      </c>
      <c r="AN9" s="24" t="n">
        <v>0.05824998902248446</v>
      </c>
      <c r="AO9" s="24" t="n">
        <v>0.1006427706608364</v>
      </c>
      <c r="AP9" s="24" t="n">
        <v>0.1326978262985675</v>
      </c>
      <c r="AQ9" s="24" t="n">
        <v>0.1220027397806896</v>
      </c>
      <c r="AR9" s="24" t="n">
        <v>0.04776548466640472</v>
      </c>
      <c r="AS9" s="24" t="n">
        <v>0.08979443558404721</v>
      </c>
      <c r="AU9" s="24" t="n">
        <v>0.07084850073589907</v>
      </c>
      <c r="AV9" s="24" t="n">
        <v>0.09309653089057968</v>
      </c>
      <c r="AW9" s="24" t="n">
        <v>0.09669203886483271</v>
      </c>
      <c r="AX9" s="24" t="n">
        <v>0.1066101705739236</v>
      </c>
    </row>
    <row r="10" ht="116" customHeight="1">
      <c r="B10" s="26" t="inlineStr">
        <is>
          <t>Providing support and programmes to reduce the chance of someone reoffending (e.g. education, employment skills, mental health support, vocational training)</t>
        </is>
      </c>
      <c r="C10" s="24" t="n">
        <v>0.5999379583602235</v>
      </c>
      <c r="D10" s="24" t="n">
        <v>0.6110114447255709</v>
      </c>
      <c r="E10" s="24" t="n">
        <v>0.589637929628304</v>
      </c>
      <c r="G10" s="24" t="n">
        <v>0.5622405016820797</v>
      </c>
      <c r="H10" s="24" t="n">
        <v>0.5934417495370025</v>
      </c>
      <c r="I10" s="24" t="n">
        <v>0.5523892312005032</v>
      </c>
      <c r="J10" s="24" t="n">
        <v>0.610605860673791</v>
      </c>
      <c r="K10" s="24" t="n">
        <v>0.6488955396131392</v>
      </c>
      <c r="L10" s="24" t="n">
        <v>0.6270309542575113</v>
      </c>
      <c r="N10" s="24" t="n">
        <v>0.5745703076049556</v>
      </c>
      <c r="O10" s="24" t="n">
        <v>0.5703990557888242</v>
      </c>
      <c r="P10" s="24" t="n">
        <v>0.6119239882284987</v>
      </c>
      <c r="Q10" s="24" t="n">
        <v>0.6049418784989867</v>
      </c>
      <c r="R10" s="24" t="n">
        <v>0.6017333920133315</v>
      </c>
      <c r="S10" s="24" t="n">
        <v>0.561188086912609</v>
      </c>
      <c r="T10" s="24" t="n">
        <v>0.631744684924504</v>
      </c>
      <c r="U10" s="24" t="n">
        <v>0.6068369021748852</v>
      </c>
      <c r="V10" s="24" t="n">
        <v>0.6248142195587714</v>
      </c>
      <c r="W10" s="24" t="n">
        <v>0.5628635645363691</v>
      </c>
      <c r="Y10" s="24" t="n">
        <v>0.6477536987497025</v>
      </c>
      <c r="Z10" s="24" t="n">
        <v>0.613691442318497</v>
      </c>
      <c r="AA10" s="24" t="n">
        <v>0.5828531724761397</v>
      </c>
      <c r="AB10" s="24" t="n">
        <v>0.5490554539688922</v>
      </c>
      <c r="AD10" s="24" t="n">
        <v>0.5903018890783319</v>
      </c>
      <c r="AE10" s="24" t="n">
        <v>0.632127867942179</v>
      </c>
      <c r="AF10" s="24" t="n">
        <v>0.7055440134506615</v>
      </c>
      <c r="AG10" s="24" t="n">
        <v>0.5969201439366125</v>
      </c>
      <c r="AH10" s="24" t="n">
        <v>0.5541487690752849</v>
      </c>
      <c r="AI10" s="24" t="n">
        <v>0.4937693763332738</v>
      </c>
      <c r="AJ10" s="24" t="n">
        <v>0.5607489234382116</v>
      </c>
      <c r="AL10" s="24" t="n">
        <v>0.6063783718994562</v>
      </c>
      <c r="AM10" s="24" t="n">
        <v>0.6564757069602843</v>
      </c>
      <c r="AN10" s="24" t="n">
        <v>0.653132865743452</v>
      </c>
      <c r="AO10" s="24" t="n">
        <v>0.5867981880931773</v>
      </c>
      <c r="AP10" s="24" t="n">
        <v>0.5692967435713283</v>
      </c>
      <c r="AQ10" s="24" t="n">
        <v>0.5388149196627968</v>
      </c>
      <c r="AR10" s="24" t="n">
        <v>0.6064240279766152</v>
      </c>
      <c r="AS10" s="24" t="n">
        <v>0.4921486129071962</v>
      </c>
      <c r="AU10" s="24" t="n">
        <v>0.6306791136650535</v>
      </c>
      <c r="AV10" s="24" t="n">
        <v>0.6192513791132823</v>
      </c>
      <c r="AW10" s="24" t="n">
        <v>0.5937684283441858</v>
      </c>
      <c r="AX10" s="24" t="n">
        <v>0.5425915126163887</v>
      </c>
    </row>
    <row r="11" ht="60" customHeight="1">
      <c r="B11" s="26" t="inlineStr">
        <is>
          <t>Monitoring people after they leave prison to ensure they don’t reoffend</t>
        </is>
      </c>
      <c r="C11" s="24" t="n">
        <v>0.1200373335508239</v>
      </c>
      <c r="D11" s="24" t="n">
        <v>0.1176720105692643</v>
      </c>
      <c r="E11" s="24" t="n">
        <v>0.1223094923121149</v>
      </c>
      <c r="G11" s="24" t="n">
        <v>0.1727946329069447</v>
      </c>
      <c r="H11" s="24" t="n">
        <v>0.1596254400915063</v>
      </c>
      <c r="I11" s="24" t="n">
        <v>0.154862388304127</v>
      </c>
      <c r="J11" s="24" t="n">
        <v>0.1141729918770341</v>
      </c>
      <c r="K11" s="24" t="n">
        <v>0.0733223420378122</v>
      </c>
      <c r="L11" s="24" t="n">
        <v>0.06102184603130381</v>
      </c>
      <c r="N11" s="24" t="n">
        <v>0.1643211874556996</v>
      </c>
      <c r="O11" s="24" t="n">
        <v>0.1158646963875599</v>
      </c>
      <c r="P11" s="24" t="n">
        <v>0.1508802305565116</v>
      </c>
      <c r="Q11" s="24" t="n">
        <v>0.0849734866979486</v>
      </c>
      <c r="R11" s="24" t="n">
        <v>0.1148302638030813</v>
      </c>
      <c r="S11" s="24" t="n">
        <v>0.1604478719967327</v>
      </c>
      <c r="T11" s="24" t="n">
        <v>0.1090170349375805</v>
      </c>
      <c r="U11" s="24" t="n">
        <v>0.1258462175481984</v>
      </c>
      <c r="V11" s="24" t="n">
        <v>0.08405243835165285</v>
      </c>
      <c r="W11" s="24" t="n">
        <v>0.1069394837789541</v>
      </c>
      <c r="Y11" s="24" t="n">
        <v>0.09402267632410308</v>
      </c>
      <c r="Z11" s="24" t="n">
        <v>0.1095778294881632</v>
      </c>
      <c r="AA11" s="24" t="n">
        <v>0.1357145864385862</v>
      </c>
      <c r="AB11" s="24" t="n">
        <v>0.1451941460314934</v>
      </c>
      <c r="AD11" s="24" t="n">
        <v>0.1105607868380237</v>
      </c>
      <c r="AE11" s="24" t="n">
        <v>0.1169240582454043</v>
      </c>
      <c r="AF11" s="24" t="n">
        <v>0.07894858361650055</v>
      </c>
      <c r="AG11" s="24" t="n">
        <v>0.1516573024635668</v>
      </c>
      <c r="AH11" s="24" t="n">
        <v>0.1575686902928652</v>
      </c>
      <c r="AI11" s="24" t="n">
        <v>0.1205321801807692</v>
      </c>
      <c r="AJ11" s="24" t="n">
        <v>0.1144902654399975</v>
      </c>
      <c r="AL11" s="24" t="n">
        <v>0.1340658849455099</v>
      </c>
      <c r="AM11" s="24" t="n">
        <v>0.1077979637361037</v>
      </c>
      <c r="AN11" s="24" t="n">
        <v>0.07355477246050295</v>
      </c>
      <c r="AO11" s="24" t="n">
        <v>0.1450478796750362</v>
      </c>
      <c r="AP11" s="24" t="n">
        <v>0.1274967708281379</v>
      </c>
      <c r="AQ11" s="24" t="n">
        <v>0.1092459817569349</v>
      </c>
      <c r="AR11" s="24" t="n">
        <v>0.09838304634220438</v>
      </c>
      <c r="AS11" s="24" t="n">
        <v>0.1881975923204053</v>
      </c>
      <c r="AU11" s="24" t="n">
        <v>0.1048474198150023</v>
      </c>
      <c r="AV11" s="24" t="n">
        <v>0.09016700977150678</v>
      </c>
      <c r="AW11" s="24" t="n">
        <v>0.1192157636319665</v>
      </c>
      <c r="AX11" s="24" t="n">
        <v>0.1895798750238031</v>
      </c>
    </row>
    <row r="12" ht="46" customHeight="1">
      <c r="B12" s="26" t="inlineStr">
        <is>
          <t>A combination of punishment and support after leaving prison</t>
        </is>
      </c>
      <c r="C12" s="24" t="n">
        <v>0.1256167430495855</v>
      </c>
      <c r="D12" s="24" t="n">
        <v>0.1138182887868039</v>
      </c>
      <c r="E12" s="24" t="n">
        <v>0.1370626615496895</v>
      </c>
      <c r="G12" s="24" t="n">
        <v>0.07834437881043739</v>
      </c>
      <c r="H12" s="24" t="n">
        <v>0.1268181820896934</v>
      </c>
      <c r="I12" s="24" t="n">
        <v>0.1067414862478163</v>
      </c>
      <c r="J12" s="24" t="n">
        <v>0.133193923275754</v>
      </c>
      <c r="K12" s="24" t="n">
        <v>0.105046655778531</v>
      </c>
      <c r="L12" s="24" t="n">
        <v>0.1787461917536818</v>
      </c>
      <c r="N12" s="24" t="n">
        <v>0.1339420302372705</v>
      </c>
      <c r="O12" s="24" t="n">
        <v>0.1402752053428132</v>
      </c>
      <c r="P12" s="24" t="n">
        <v>0.114517788606359</v>
      </c>
      <c r="Q12" s="24" t="n">
        <v>0.1408896088877997</v>
      </c>
      <c r="R12" s="24" t="n">
        <v>0.09048211616549792</v>
      </c>
      <c r="S12" s="24" t="n">
        <v>0.1172205162679621</v>
      </c>
      <c r="T12" s="24" t="n">
        <v>0.1072059055972269</v>
      </c>
      <c r="U12" s="24" t="n">
        <v>0.117180844620334</v>
      </c>
      <c r="V12" s="24" t="n">
        <v>0.1302831304696997</v>
      </c>
      <c r="W12" s="24" t="n">
        <v>0.1811003621212617</v>
      </c>
      <c r="Y12" s="24" t="n">
        <v>0.1472914755440226</v>
      </c>
      <c r="Z12" s="24" t="n">
        <v>0.119559614909063</v>
      </c>
      <c r="AA12" s="24" t="n">
        <v>0.1308052043288971</v>
      </c>
      <c r="AB12" s="24" t="n">
        <v>0.1039294850396617</v>
      </c>
      <c r="AD12" s="24" t="n">
        <v>0.1581910249177583</v>
      </c>
      <c r="AE12" s="24" t="n">
        <v>0.1448773928513476</v>
      </c>
      <c r="AF12" s="24" t="n">
        <v>0.1232380776394585</v>
      </c>
      <c r="AG12" s="24" t="n">
        <v>0.08025557140789576</v>
      </c>
      <c r="AH12" s="24" t="n">
        <v>0.1079665386987769</v>
      </c>
      <c r="AI12" s="24" t="n">
        <v>0.1179131047566013</v>
      </c>
      <c r="AJ12" s="24" t="n">
        <v>0.09464643276983693</v>
      </c>
      <c r="AL12" s="24" t="n">
        <v>0.1276361635828605</v>
      </c>
      <c r="AM12" s="24" t="n">
        <v>0.132065845426441</v>
      </c>
      <c r="AN12" s="24" t="n">
        <v>0.1588378375622052</v>
      </c>
      <c r="AO12" s="24" t="n">
        <v>0.1194557439537964</v>
      </c>
      <c r="AP12" s="24" t="n">
        <v>0.1247180116033118</v>
      </c>
      <c r="AQ12" s="24" t="n">
        <v>0.07716513460239095</v>
      </c>
      <c r="AR12" s="24" t="n">
        <v>0.1199026165004755</v>
      </c>
      <c r="AS12" s="24" t="n">
        <v>0.1362570314110388</v>
      </c>
      <c r="AU12" s="24" t="n">
        <v>0.1431889262662374</v>
      </c>
      <c r="AV12" s="24" t="n">
        <v>0.1314527897989815</v>
      </c>
      <c r="AW12" s="24" t="n">
        <v>0.146928769870621</v>
      </c>
      <c r="AX12" s="24" t="n">
        <v>0.04965384772542777</v>
      </c>
    </row>
    <row r="13" ht="32" customHeight="1">
      <c r="B13" s="26" t="inlineStr">
        <is>
          <t>Not sure what rehabilitation involves</t>
        </is>
      </c>
      <c r="C13" s="24" t="n">
        <v>0.06248392209103548</v>
      </c>
      <c r="D13" s="24" t="n">
        <v>0.05253776412002072</v>
      </c>
      <c r="E13" s="24" t="n">
        <v>0.07240102864212203</v>
      </c>
      <c r="G13" s="24" t="n">
        <v>0.08534845706940078</v>
      </c>
      <c r="H13" s="24" t="n">
        <v>0.01961287091260579</v>
      </c>
      <c r="I13" s="24" t="n">
        <v>0.06423305088451486</v>
      </c>
      <c r="J13" s="24" t="n">
        <v>0.05410897165624885</v>
      </c>
      <c r="K13" s="24" t="n">
        <v>0.06679714837925603</v>
      </c>
      <c r="L13" s="24" t="n">
        <v>0.08473246871932157</v>
      </c>
      <c r="N13" s="24" t="n">
        <v>0.03825901434039854</v>
      </c>
      <c r="O13" s="24" t="n">
        <v>0.04609434584400643</v>
      </c>
      <c r="P13" s="24" t="n">
        <v>0.04520110263259307</v>
      </c>
      <c r="Q13" s="24" t="n">
        <v>0.08258732987803631</v>
      </c>
      <c r="R13" s="24" t="n">
        <v>0.04145359491655046</v>
      </c>
      <c r="S13" s="24" t="n">
        <v>0.07047958494989509</v>
      </c>
      <c r="T13" s="24" t="n">
        <v>0.07458487040904228</v>
      </c>
      <c r="U13" s="24" t="n">
        <v>0.05553755357601989</v>
      </c>
      <c r="V13" s="24" t="n">
        <v>0.06719330380139492</v>
      </c>
      <c r="W13" s="24" t="n">
        <v>0.08973256970502846</v>
      </c>
      <c r="Y13" s="24" t="n">
        <v>0.03401479251980909</v>
      </c>
      <c r="Z13" s="24" t="n">
        <v>0.08431257949519885</v>
      </c>
      <c r="AA13" s="24" t="n">
        <v>0.05600652883616444</v>
      </c>
      <c r="AB13" s="24" t="n">
        <v>0.07627254170672486</v>
      </c>
      <c r="AD13" s="24" t="n">
        <v>0.05409911883182869</v>
      </c>
      <c r="AE13" s="24" t="n">
        <v>0.03880152264812527</v>
      </c>
      <c r="AF13" s="24" t="n">
        <v>0.04749136732997924</v>
      </c>
      <c r="AG13" s="24" t="n">
        <v>0.0710678173706329</v>
      </c>
      <c r="AH13" s="24" t="n">
        <v>0.04305441846609456</v>
      </c>
      <c r="AI13" s="24" t="n">
        <v>0.1756246018464207</v>
      </c>
      <c r="AJ13" s="24" t="n">
        <v>0.110813772531704</v>
      </c>
      <c r="AL13" s="24" t="n">
        <v>0.04894873955931039</v>
      </c>
      <c r="AM13" s="24" t="n">
        <v>0.03280804686638448</v>
      </c>
      <c r="AN13" s="24" t="n">
        <v>0.05622453521135565</v>
      </c>
      <c r="AO13" s="24" t="n">
        <v>0.04805541761715378</v>
      </c>
      <c r="AP13" s="24" t="n">
        <v>0.04579064769865462</v>
      </c>
      <c r="AQ13" s="24" t="n">
        <v>0.1527712241971876</v>
      </c>
      <c r="AR13" s="24" t="n">
        <v>0.1275248245143001</v>
      </c>
      <c r="AS13" s="24" t="n">
        <v>0.09360232777731248</v>
      </c>
      <c r="AU13" s="24" t="n">
        <v>0.05043603951780772</v>
      </c>
      <c r="AV13" s="24" t="n">
        <v>0.06603229042564951</v>
      </c>
      <c r="AW13" s="24" t="n">
        <v>0.04339499928839412</v>
      </c>
      <c r="AX13" s="24" t="n">
        <v>0.1115645940604568</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5.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In practice, which of the following do you think that rehabilitation in the UK currently prioritises most?</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Punishment</t>
        </is>
      </c>
      <c r="C9" s="24" t="n">
        <v>0.1769616738717188</v>
      </c>
      <c r="D9" s="24" t="n">
        <v>0.1742756692712311</v>
      </c>
      <c r="E9" s="24" t="n">
        <v>0.1796682703921076</v>
      </c>
      <c r="G9" s="24" t="n">
        <v>0.2407720674051015</v>
      </c>
      <c r="H9" s="24" t="n">
        <v>0.2028404919689475</v>
      </c>
      <c r="I9" s="24" t="n">
        <v>0.1815117413508464</v>
      </c>
      <c r="J9" s="24" t="n">
        <v>0.1638602632864785</v>
      </c>
      <c r="K9" s="24" t="n">
        <v>0.1627778359712378</v>
      </c>
      <c r="L9" s="24" t="n">
        <v>0.1303390364556803</v>
      </c>
      <c r="N9" s="24" t="n">
        <v>0.147052188388224</v>
      </c>
      <c r="O9" s="24" t="n">
        <v>0.2087875538052427</v>
      </c>
      <c r="P9" s="24" t="n">
        <v>0.2031281813242746</v>
      </c>
      <c r="Q9" s="24" t="n">
        <v>0.1826140599026535</v>
      </c>
      <c r="R9" s="24" t="n">
        <v>0.2090697607401576</v>
      </c>
      <c r="S9" s="24" t="n">
        <v>0.1283484750102227</v>
      </c>
      <c r="T9" s="24" t="n">
        <v>0.1979241557309502</v>
      </c>
      <c r="U9" s="24" t="n">
        <v>0.2143254035621733</v>
      </c>
      <c r="V9" s="24" t="n">
        <v>0.1442463483682623</v>
      </c>
      <c r="W9" s="24" t="n">
        <v>0.1291327315065686</v>
      </c>
      <c r="Y9" s="24" t="n">
        <v>0.1771312556456911</v>
      </c>
      <c r="Z9" s="24" t="n">
        <v>0.1561936149512578</v>
      </c>
      <c r="AA9" s="24" t="n">
        <v>0.1956661513340322</v>
      </c>
      <c r="AB9" s="24" t="n">
        <v>0.1818758305484315</v>
      </c>
      <c r="AD9" s="24" t="n">
        <v>0.1382698527939374</v>
      </c>
      <c r="AE9" s="24" t="n">
        <v>0.2007595982774473</v>
      </c>
      <c r="AF9" s="24" t="n">
        <v>0.2089524082262331</v>
      </c>
      <c r="AG9" s="24" t="n">
        <v>0.2436325517172122</v>
      </c>
      <c r="AH9" s="24" t="n">
        <v>0.167513199377214</v>
      </c>
      <c r="AI9" s="24" t="n">
        <v>0.1557270675698656</v>
      </c>
      <c r="AJ9" s="24" t="n">
        <v>0.1509495881629778</v>
      </c>
      <c r="AL9" s="24" t="n">
        <v>0.1693595142300516</v>
      </c>
      <c r="AM9" s="24" t="n">
        <v>0.1903349649863763</v>
      </c>
      <c r="AN9" s="24" t="n">
        <v>0.2120836025648105</v>
      </c>
      <c r="AO9" s="24" t="n">
        <v>0.2272699673673491</v>
      </c>
      <c r="AP9" s="24" t="n">
        <v>0.1551767130691701</v>
      </c>
      <c r="AQ9" s="24" t="n">
        <v>0.1406176708427361</v>
      </c>
      <c r="AR9" s="24" t="n">
        <v>0.1503218875691208</v>
      </c>
      <c r="AS9" s="24" t="n">
        <v>0.1760698762940061</v>
      </c>
      <c r="AU9" s="24" t="n">
        <v>0.2647984665145955</v>
      </c>
      <c r="AV9" s="24" t="n">
        <v>0.1342614590443089</v>
      </c>
      <c r="AW9" s="24" t="n">
        <v>0.1516962322186632</v>
      </c>
      <c r="AX9" s="24" t="n">
        <v>0.1886524794803835</v>
      </c>
    </row>
    <row r="10" ht="19" customHeight="1">
      <c r="B10" s="26" t="inlineStr">
        <is>
          <t>Reducing reoffending</t>
        </is>
      </c>
      <c r="C10" s="24" t="n">
        <v>0.2788855113359703</v>
      </c>
      <c r="D10" s="24" t="n">
        <v>0.2980967568539723</v>
      </c>
      <c r="E10" s="24" t="n">
        <v>0.2604799289612998</v>
      </c>
      <c r="G10" s="24" t="n">
        <v>0.2347157927623662</v>
      </c>
      <c r="H10" s="24" t="n">
        <v>0.2550419768157765</v>
      </c>
      <c r="I10" s="24" t="n">
        <v>0.2737673182718731</v>
      </c>
      <c r="J10" s="24" t="n">
        <v>0.2808806537408159</v>
      </c>
      <c r="K10" s="24" t="n">
        <v>0.3045227828321291</v>
      </c>
      <c r="L10" s="24" t="n">
        <v>0.3126896496778243</v>
      </c>
      <c r="N10" s="24" t="n">
        <v>0.3062115911205514</v>
      </c>
      <c r="O10" s="24" t="n">
        <v>0.2592677661678972</v>
      </c>
      <c r="P10" s="24" t="n">
        <v>0.2756070390299986</v>
      </c>
      <c r="Q10" s="24" t="n">
        <v>0.3106651854373986</v>
      </c>
      <c r="R10" s="24" t="n">
        <v>0.3014465456955336</v>
      </c>
      <c r="S10" s="24" t="n">
        <v>0.2677059072730579</v>
      </c>
      <c r="T10" s="24" t="n">
        <v>0.28630211207603</v>
      </c>
      <c r="U10" s="24" t="n">
        <v>0.2302743697355488</v>
      </c>
      <c r="V10" s="24" t="n">
        <v>0.3030714493476019</v>
      </c>
      <c r="W10" s="24" t="n">
        <v>0.2742998009567111</v>
      </c>
      <c r="Y10" s="24" t="n">
        <v>0.2625844182775181</v>
      </c>
      <c r="Z10" s="24" t="n">
        <v>0.2858082653264986</v>
      </c>
      <c r="AA10" s="24" t="n">
        <v>0.2733391238318617</v>
      </c>
      <c r="AB10" s="24" t="n">
        <v>0.294185694200546</v>
      </c>
      <c r="AD10" s="24" t="n">
        <v>0.2824207411816076</v>
      </c>
      <c r="AE10" s="24" t="n">
        <v>0.2921382757149832</v>
      </c>
      <c r="AF10" s="24" t="n">
        <v>0.3027627012983707</v>
      </c>
      <c r="AG10" s="24" t="n">
        <v>0.2608441800483342</v>
      </c>
      <c r="AH10" s="24" t="n">
        <v>0.2725415961640553</v>
      </c>
      <c r="AI10" s="24" t="n">
        <v>0.2207688051679902</v>
      </c>
      <c r="AJ10" s="24" t="n">
        <v>0.2615911799071713</v>
      </c>
      <c r="AL10" s="24" t="n">
        <v>0.2524471745633658</v>
      </c>
      <c r="AM10" s="24" t="n">
        <v>0.2821032639901042</v>
      </c>
      <c r="AN10" s="24" t="n">
        <v>0.3326929631882559</v>
      </c>
      <c r="AO10" s="24" t="n">
        <v>0.2846627819905259</v>
      </c>
      <c r="AP10" s="24" t="n">
        <v>0.317411794828088</v>
      </c>
      <c r="AQ10" s="24" t="n">
        <v>0.230072380081084</v>
      </c>
      <c r="AR10" s="24" t="n">
        <v>0.2385165956991973</v>
      </c>
      <c r="AS10" s="24" t="n">
        <v>0.1922114116480219</v>
      </c>
      <c r="AU10" s="24" t="n">
        <v>0.2896401483109766</v>
      </c>
      <c r="AV10" s="24" t="n">
        <v>0.2849475350442553</v>
      </c>
      <c r="AW10" s="24" t="n">
        <v>0.2828372908790872</v>
      </c>
      <c r="AX10" s="24" t="n">
        <v>0.2472455628612156</v>
      </c>
    </row>
    <row r="11" ht="19" customHeight="1">
      <c r="B11" s="26" t="inlineStr">
        <is>
          <t>Public protection</t>
        </is>
      </c>
      <c r="C11" s="24" t="n">
        <v>0.1466605878627867</v>
      </c>
      <c r="D11" s="24" t="n">
        <v>0.160374517090606</v>
      </c>
      <c r="E11" s="24" t="n">
        <v>0.1336857062863647</v>
      </c>
      <c r="G11" s="24" t="n">
        <v>0.1976965128245224</v>
      </c>
      <c r="H11" s="24" t="n">
        <v>0.2188170622898894</v>
      </c>
      <c r="I11" s="24" t="n">
        <v>0.1874503197395748</v>
      </c>
      <c r="J11" s="24" t="n">
        <v>0.146273175447525</v>
      </c>
      <c r="K11" s="24" t="n">
        <v>0.07155740474103846</v>
      </c>
      <c r="L11" s="24" t="n">
        <v>0.07210212392882895</v>
      </c>
      <c r="N11" s="24" t="n">
        <v>0.119040942681014</v>
      </c>
      <c r="O11" s="24" t="n">
        <v>0.09966877222484027</v>
      </c>
      <c r="P11" s="24" t="n">
        <v>0.1693181262419182</v>
      </c>
      <c r="Q11" s="24" t="n">
        <v>0.1369593322083805</v>
      </c>
      <c r="R11" s="24" t="n">
        <v>0.1447166029041054</v>
      </c>
      <c r="S11" s="24" t="n">
        <v>0.1818395645642271</v>
      </c>
      <c r="T11" s="24" t="n">
        <v>0.1103392500826099</v>
      </c>
      <c r="U11" s="24" t="n">
        <v>0.1883792879615699</v>
      </c>
      <c r="V11" s="24" t="n">
        <v>0.1318878216916088</v>
      </c>
      <c r="W11" s="24" t="n">
        <v>0.1202108168976194</v>
      </c>
      <c r="Y11" s="24" t="n">
        <v>0.1567260418753182</v>
      </c>
      <c r="Z11" s="24" t="n">
        <v>0.1357880743455376</v>
      </c>
      <c r="AA11" s="24" t="n">
        <v>0.1487653365408506</v>
      </c>
      <c r="AB11" s="24" t="n">
        <v>0.1452233877234609</v>
      </c>
      <c r="AD11" s="24" t="n">
        <v>0.1123725230642805</v>
      </c>
      <c r="AE11" s="24" t="n">
        <v>0.1635287282884022</v>
      </c>
      <c r="AF11" s="24" t="n">
        <v>0.1421397538903498</v>
      </c>
      <c r="AG11" s="24" t="n">
        <v>0.226011779746481</v>
      </c>
      <c r="AH11" s="24" t="n">
        <v>0.1191114792179728</v>
      </c>
      <c r="AI11" s="24" t="n">
        <v>0.1662684586718459</v>
      </c>
      <c r="AJ11" s="24" t="n">
        <v>0.1460600030629295</v>
      </c>
      <c r="AL11" s="24" t="n">
        <v>0.1468152842092984</v>
      </c>
      <c r="AM11" s="24" t="n">
        <v>0.2012170020209271</v>
      </c>
      <c r="AN11" s="24" t="n">
        <v>0.1567282235941606</v>
      </c>
      <c r="AO11" s="24" t="n">
        <v>0.1890960629930407</v>
      </c>
      <c r="AP11" s="24" t="n">
        <v>0.1052487955387745</v>
      </c>
      <c r="AQ11" s="24" t="n">
        <v>0.1326795480976133</v>
      </c>
      <c r="AR11" s="24" t="n">
        <v>0.09369469485381869</v>
      </c>
      <c r="AS11" s="24" t="n">
        <v>0.1130707290751608</v>
      </c>
      <c r="AU11" s="24" t="n">
        <v>0.1504652345435909</v>
      </c>
      <c r="AV11" s="24" t="n">
        <v>0.09089136169999187</v>
      </c>
      <c r="AW11" s="24" t="n">
        <v>0.1726892426464479</v>
      </c>
      <c r="AX11" s="24" t="n">
        <v>0.1786926827532754</v>
      </c>
    </row>
    <row r="12" ht="32" customHeight="1">
      <c r="B12" s="26" t="inlineStr">
        <is>
          <t>Reintegration into society</t>
        </is>
      </c>
      <c r="C12" s="24" t="n">
        <v>0.2316030776888308</v>
      </c>
      <c r="D12" s="24" t="n">
        <v>0.2502933954264265</v>
      </c>
      <c r="E12" s="24" t="n">
        <v>0.2123140060686513</v>
      </c>
      <c r="G12" s="24" t="n">
        <v>0.198527741944226</v>
      </c>
      <c r="H12" s="24" t="n">
        <v>0.2649501568123118</v>
      </c>
      <c r="I12" s="24" t="n">
        <v>0.2219936156760536</v>
      </c>
      <c r="J12" s="24" t="n">
        <v>0.2321002939770115</v>
      </c>
      <c r="K12" s="24" t="n">
        <v>0.2466623436370401</v>
      </c>
      <c r="L12" s="24" t="n">
        <v>0.2235742860230727</v>
      </c>
      <c r="N12" s="24" t="n">
        <v>0.2798528341932136</v>
      </c>
      <c r="O12" s="24" t="n">
        <v>0.2645480971603147</v>
      </c>
      <c r="P12" s="24" t="n">
        <v>0.1969579523478988</v>
      </c>
      <c r="Q12" s="24" t="n">
        <v>0.1929918467965867</v>
      </c>
      <c r="R12" s="24" t="n">
        <v>0.1902229952562043</v>
      </c>
      <c r="S12" s="24" t="n">
        <v>0.2608118942916153</v>
      </c>
      <c r="T12" s="24" t="n">
        <v>0.2308008492005528</v>
      </c>
      <c r="U12" s="24" t="n">
        <v>0.2446268766980628</v>
      </c>
      <c r="V12" s="24" t="n">
        <v>0.2155556344534244</v>
      </c>
      <c r="W12" s="24" t="n">
        <v>0.2788397536774623</v>
      </c>
      <c r="Y12" s="24" t="n">
        <v>0.2631006174184303</v>
      </c>
      <c r="Z12" s="24" t="n">
        <v>0.2345767670077877</v>
      </c>
      <c r="AA12" s="24" t="n">
        <v>0.2180297544980237</v>
      </c>
      <c r="AB12" s="24" t="n">
        <v>0.2064435696756962</v>
      </c>
      <c r="AD12" s="24" t="n">
        <v>0.2640024770772046</v>
      </c>
      <c r="AE12" s="24" t="n">
        <v>0.2292806542357868</v>
      </c>
      <c r="AF12" s="24" t="n">
        <v>0.2124204905917323</v>
      </c>
      <c r="AG12" s="24" t="n">
        <v>0.1792861354752272</v>
      </c>
      <c r="AH12" s="24" t="n">
        <v>0.2674741590021035</v>
      </c>
      <c r="AI12" s="24" t="n">
        <v>0.07919759845430722</v>
      </c>
      <c r="AJ12" s="24" t="n">
        <v>0.2210336437369471</v>
      </c>
      <c r="AL12" s="24" t="n">
        <v>0.2442125461612286</v>
      </c>
      <c r="AM12" s="24" t="n">
        <v>0.2269971074665881</v>
      </c>
      <c r="AN12" s="24" t="n">
        <v>0.1800415243256209</v>
      </c>
      <c r="AO12" s="24" t="n">
        <v>0.2065195908083754</v>
      </c>
      <c r="AP12" s="24" t="n">
        <v>0.2668414971994044</v>
      </c>
      <c r="AQ12" s="24" t="n">
        <v>0.2320784384272195</v>
      </c>
      <c r="AR12" s="24" t="n">
        <v>0.2148674451986374</v>
      </c>
      <c r="AS12" s="24" t="n">
        <v>0.2263934882046243</v>
      </c>
      <c r="AU12" s="24" t="n">
        <v>0.1587647207056413</v>
      </c>
      <c r="AV12" s="24" t="n">
        <v>0.2650793527703654</v>
      </c>
      <c r="AW12" s="24" t="n">
        <v>0.2543337558392456</v>
      </c>
      <c r="AX12" s="24" t="n">
        <v>0.2213593996775816</v>
      </c>
    </row>
    <row r="13" ht="19" customHeight="1">
      <c r="B13" s="26" t="inlineStr">
        <is>
          <t>Don’t know</t>
        </is>
      </c>
      <c r="C13" s="24" t="n">
        <v>0.1658891492406934</v>
      </c>
      <c r="D13" s="24" t="n">
        <v>0.1169596613577641</v>
      </c>
      <c r="E13" s="24" t="n">
        <v>0.2138520882915765</v>
      </c>
      <c r="G13" s="24" t="n">
        <v>0.1282878850637839</v>
      </c>
      <c r="H13" s="24" t="n">
        <v>0.05835031211307484</v>
      </c>
      <c r="I13" s="24" t="n">
        <v>0.1352770049616521</v>
      </c>
      <c r="J13" s="24" t="n">
        <v>0.1768856135481689</v>
      </c>
      <c r="K13" s="24" t="n">
        <v>0.2144796328185545</v>
      </c>
      <c r="L13" s="24" t="n">
        <v>0.2612949039145936</v>
      </c>
      <c r="N13" s="24" t="n">
        <v>0.1478424436169967</v>
      </c>
      <c r="O13" s="24" t="n">
        <v>0.1677278106417053</v>
      </c>
      <c r="P13" s="24" t="n">
        <v>0.1549887010559098</v>
      </c>
      <c r="Q13" s="24" t="n">
        <v>0.1767695756549807</v>
      </c>
      <c r="R13" s="24" t="n">
        <v>0.154544095403999</v>
      </c>
      <c r="S13" s="24" t="n">
        <v>0.1612941588608772</v>
      </c>
      <c r="T13" s="24" t="n">
        <v>0.1746336329098572</v>
      </c>
      <c r="U13" s="24" t="n">
        <v>0.1223940620426451</v>
      </c>
      <c r="V13" s="24" t="n">
        <v>0.2052387461391026</v>
      </c>
      <c r="W13" s="24" t="n">
        <v>0.1975168969616385</v>
      </c>
      <c r="Y13" s="24" t="n">
        <v>0.1404576667830424</v>
      </c>
      <c r="Z13" s="24" t="n">
        <v>0.1876332783689183</v>
      </c>
      <c r="AA13" s="24" t="n">
        <v>0.1641996337952318</v>
      </c>
      <c r="AB13" s="24" t="n">
        <v>0.1722715178518655</v>
      </c>
      <c r="AD13" s="24" t="n">
        <v>0.2029344058829699</v>
      </c>
      <c r="AE13" s="24" t="n">
        <v>0.1142927434833805</v>
      </c>
      <c r="AF13" s="24" t="n">
        <v>0.1337246459933141</v>
      </c>
      <c r="AG13" s="24" t="n">
        <v>0.09022535301274529</v>
      </c>
      <c r="AH13" s="24" t="n">
        <v>0.1733595662386542</v>
      </c>
      <c r="AI13" s="24" t="n">
        <v>0.3780380701359911</v>
      </c>
      <c r="AJ13" s="24" t="n">
        <v>0.2203655851299743</v>
      </c>
      <c r="AL13" s="24" t="n">
        <v>0.1871654808360554</v>
      </c>
      <c r="AM13" s="24" t="n">
        <v>0.0993476615360042</v>
      </c>
      <c r="AN13" s="24" t="n">
        <v>0.1184536863271522</v>
      </c>
      <c r="AO13" s="24" t="n">
        <v>0.09245159684070889</v>
      </c>
      <c r="AP13" s="24" t="n">
        <v>0.155321199364563</v>
      </c>
      <c r="AQ13" s="24" t="n">
        <v>0.2645519625513469</v>
      </c>
      <c r="AR13" s="24" t="n">
        <v>0.3025993766792259</v>
      </c>
      <c r="AS13" s="24" t="n">
        <v>0.2922544947781869</v>
      </c>
      <c r="AU13" s="24" t="n">
        <v>0.1363314299251956</v>
      </c>
      <c r="AV13" s="24" t="n">
        <v>0.2248202914410785</v>
      </c>
      <c r="AW13" s="24" t="n">
        <v>0.138443478416556</v>
      </c>
      <c r="AX13" s="24" t="n">
        <v>0.1640498752275439</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6.xml><?xml version="1.0" encoding="utf-8"?>
<worksheet xmlns="http://schemas.openxmlformats.org/spreadsheetml/2006/main">
  <sheetPr>
    <outlinePr summaryBelow="1" summaryRight="1"/>
    <pageSetUpPr/>
  </sheetPr>
  <dimension ref="B2:AZ25"/>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Using the scale below, please rate how good or bad you think that the government’s current approach to rehabilitation is. A response of 0 (on the left) would indicate ‘very bad’ and a response of 10 (on the right) would indicate ‘very bad’.</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0</t>
        </is>
      </c>
      <c r="C9" s="24" t="n">
        <v>0.07190202443170896</v>
      </c>
      <c r="D9" s="24" t="n">
        <v>0.08730581905460574</v>
      </c>
      <c r="E9" s="24" t="n">
        <v>0.05704963506024883</v>
      </c>
      <c r="G9" s="24" t="n">
        <v>0.03702742160175927</v>
      </c>
      <c r="H9" s="24" t="n">
        <v>0.04228396093398794</v>
      </c>
      <c r="I9" s="24" t="n">
        <v>0.05823349556045652</v>
      </c>
      <c r="J9" s="24" t="n">
        <v>0.08908642748200665</v>
      </c>
      <c r="K9" s="24" t="n">
        <v>0.1041996022534391</v>
      </c>
      <c r="L9" s="24" t="n">
        <v>0.09439339389464149</v>
      </c>
      <c r="N9" s="24" t="n">
        <v>0.1095120909317806</v>
      </c>
      <c r="O9" s="24" t="n">
        <v>0.106921949428773</v>
      </c>
      <c r="P9" s="24" t="n">
        <v>0.06106851614292353</v>
      </c>
      <c r="Q9" s="24" t="n">
        <v>0.05133981183898922</v>
      </c>
      <c r="R9" s="24" t="n">
        <v>0.08432847433308416</v>
      </c>
      <c r="S9" s="24" t="n">
        <v>0.03667876558849869</v>
      </c>
      <c r="T9" s="24" t="n">
        <v>0.06303231326974829</v>
      </c>
      <c r="U9" s="24" t="n">
        <v>0.05761236052264593</v>
      </c>
      <c r="V9" s="24" t="n">
        <v>0.09445427512092069</v>
      </c>
      <c r="W9" s="24" t="n">
        <v>0.09334570908014164</v>
      </c>
      <c r="Y9" s="24" t="n">
        <v>0.06296277822501223</v>
      </c>
      <c r="Z9" s="24" t="n">
        <v>0.06648065885714241</v>
      </c>
      <c r="AA9" s="24" t="n">
        <v>0.08006644586874109</v>
      </c>
      <c r="AB9" s="24" t="n">
        <v>0.07999909693675317</v>
      </c>
      <c r="AD9" s="24" t="n">
        <v>0.07484037011317655</v>
      </c>
      <c r="AE9" s="24" t="n">
        <v>0.03982409429121632</v>
      </c>
      <c r="AF9" s="24" t="n">
        <v>0.04599341529849907</v>
      </c>
      <c r="AG9" s="24" t="n">
        <v>0.0460774849823023</v>
      </c>
      <c r="AH9" s="24" t="n">
        <v>0.1837823157536718</v>
      </c>
      <c r="AI9" s="24" t="n">
        <v>0.04385989867208937</v>
      </c>
      <c r="AJ9" s="24" t="n">
        <v>0.06327528709552224</v>
      </c>
      <c r="AL9" s="24" t="n">
        <v>0.04478126341265711</v>
      </c>
      <c r="AM9" s="24" t="n">
        <v>0.01948396598126028</v>
      </c>
      <c r="AN9" s="24" t="n">
        <v>0.05105248199829286</v>
      </c>
      <c r="AO9" s="24" t="n">
        <v>0.03919565828422309</v>
      </c>
      <c r="AP9" s="24" t="n">
        <v>0.1635723748841115</v>
      </c>
      <c r="AQ9" s="24" t="n">
        <v>0.08516585915583502</v>
      </c>
      <c r="AR9" s="24" t="n">
        <v>0.01947963072447105</v>
      </c>
      <c r="AS9" s="24" t="n">
        <v>0.1297239213539744</v>
      </c>
      <c r="AU9" s="24" t="n">
        <v>0.05423396241340103</v>
      </c>
      <c r="AV9" s="24" t="n">
        <v>0.1310786555307842</v>
      </c>
      <c r="AW9" s="24" t="n">
        <v>0.05875821801638698</v>
      </c>
      <c r="AX9" s="24" t="n">
        <v>0.02495128364468214</v>
      </c>
    </row>
    <row r="10" ht="19" customHeight="1">
      <c r="B10" s="26" t="inlineStr">
        <is>
          <t>1</t>
        </is>
      </c>
      <c r="C10" s="24" t="n">
        <v>0.05852151144535955</v>
      </c>
      <c r="D10" s="24" t="n">
        <v>0.06603088337826989</v>
      </c>
      <c r="E10" s="24" t="n">
        <v>0.05135141308514664</v>
      </c>
      <c r="G10" s="24" t="n">
        <v>0.0385755148383885</v>
      </c>
      <c r="H10" s="24" t="n">
        <v>0.03507680836148534</v>
      </c>
      <c r="I10" s="24" t="n">
        <v>0.07306307514085861</v>
      </c>
      <c r="J10" s="24" t="n">
        <v>0.0514460659490421</v>
      </c>
      <c r="K10" s="24" t="n">
        <v>0.07234122054395453</v>
      </c>
      <c r="L10" s="24" t="n">
        <v>0.07541336061763547</v>
      </c>
      <c r="N10" s="24" t="n">
        <v>0.03673476569140414</v>
      </c>
      <c r="O10" s="24" t="n">
        <v>0.04219199104586917</v>
      </c>
      <c r="P10" s="24" t="n">
        <v>0.04895104000009563</v>
      </c>
      <c r="Q10" s="24" t="n">
        <v>0.05953192789924169</v>
      </c>
      <c r="R10" s="24" t="n">
        <v>0.07649421156686138</v>
      </c>
      <c r="S10" s="24" t="n">
        <v>0.05703123842809438</v>
      </c>
      <c r="T10" s="24" t="n">
        <v>0.06671697996317266</v>
      </c>
      <c r="U10" s="24" t="n">
        <v>0.06894907761906971</v>
      </c>
      <c r="V10" s="24" t="n">
        <v>0.04473464680780497</v>
      </c>
      <c r="W10" s="24" t="n">
        <v>0.07340309643299867</v>
      </c>
      <c r="Y10" s="24" t="n">
        <v>0.03357104154614318</v>
      </c>
      <c r="Z10" s="24" t="n">
        <v>0.07749048393601968</v>
      </c>
      <c r="AA10" s="24" t="n">
        <v>0.05781804669298413</v>
      </c>
      <c r="AB10" s="24" t="n">
        <v>0.06639727447329842</v>
      </c>
      <c r="AD10" s="24" t="n">
        <v>0.07646290015808466</v>
      </c>
      <c r="AE10" s="24" t="n">
        <v>0.04188239227297184</v>
      </c>
      <c r="AF10" s="24" t="n">
        <v>0.05661940927705516</v>
      </c>
      <c r="AG10" s="24" t="n">
        <v>0.04376871970467182</v>
      </c>
      <c r="AH10" s="24" t="n">
        <v>0.07256293864596156</v>
      </c>
      <c r="AI10" s="24" t="n">
        <v>0.04781320208716933</v>
      </c>
      <c r="AJ10" s="24" t="n">
        <v>0.06541627427714929</v>
      </c>
      <c r="AL10" s="24" t="n">
        <v>0.04243654629117109</v>
      </c>
      <c r="AM10" s="24" t="n">
        <v>0.004478742377986257</v>
      </c>
      <c r="AN10" s="24" t="n">
        <v>0.04695736299489266</v>
      </c>
      <c r="AO10" s="24" t="n">
        <v>0.04452270182842141</v>
      </c>
      <c r="AP10" s="24" t="n">
        <v>0.1100432065637419</v>
      </c>
      <c r="AQ10" s="24" t="n">
        <v>0.05697340973734327</v>
      </c>
      <c r="AR10" s="24" t="n">
        <v>0.1037460172408157</v>
      </c>
      <c r="AS10" s="24" t="n">
        <v>0.06735767384192833</v>
      </c>
      <c r="AU10" s="24" t="n">
        <v>0.05554497800851133</v>
      </c>
      <c r="AV10" s="24" t="n">
        <v>0.07389075282428517</v>
      </c>
      <c r="AW10" s="24" t="n">
        <v>0.06133924098680087</v>
      </c>
      <c r="AX10" s="24" t="n">
        <v>0.03133619095098153</v>
      </c>
    </row>
    <row r="11" ht="19" customHeight="1">
      <c r="B11" s="26" t="inlineStr">
        <is>
          <t>2</t>
        </is>
      </c>
      <c r="C11" s="24" t="n">
        <v>0.09758141756910509</v>
      </c>
      <c r="D11" s="24" t="n">
        <v>0.09724011915872427</v>
      </c>
      <c r="E11" s="24" t="n">
        <v>0.09775605348586161</v>
      </c>
      <c r="G11" s="24" t="n">
        <v>0.07119107017414106</v>
      </c>
      <c r="H11" s="24" t="n">
        <v>0.07343358139743178</v>
      </c>
      <c r="I11" s="24" t="n">
        <v>0.08040047581562325</v>
      </c>
      <c r="J11" s="24" t="n">
        <v>0.1050127506192184</v>
      </c>
      <c r="K11" s="24" t="n">
        <v>0.1361873569151849</v>
      </c>
      <c r="L11" s="24" t="n">
        <v>0.1165576273662365</v>
      </c>
      <c r="N11" s="24" t="n">
        <v>0.06552558100677407</v>
      </c>
      <c r="O11" s="24" t="n">
        <v>0.06565151806599732</v>
      </c>
      <c r="P11" s="24" t="n">
        <v>0.1005490409696054</v>
      </c>
      <c r="Q11" s="24" t="n">
        <v>0.1236065123768497</v>
      </c>
      <c r="R11" s="24" t="n">
        <v>0.1212179361121074</v>
      </c>
      <c r="S11" s="24" t="n">
        <v>0.08086801188084357</v>
      </c>
      <c r="T11" s="24" t="n">
        <v>0.08544159067571849</v>
      </c>
      <c r="U11" s="24" t="n">
        <v>0.09713004365073293</v>
      </c>
      <c r="V11" s="24" t="n">
        <v>0.1163726439434864</v>
      </c>
      <c r="W11" s="24" t="n">
        <v>0.08550495963788771</v>
      </c>
      <c r="Y11" s="24" t="n">
        <v>0.09445496293432046</v>
      </c>
      <c r="Z11" s="24" t="n">
        <v>0.1116773166550159</v>
      </c>
      <c r="AA11" s="24" t="n">
        <v>0.0871049618292475</v>
      </c>
      <c r="AB11" s="24" t="n">
        <v>0.09554572637457175</v>
      </c>
      <c r="AD11" s="24" t="n">
        <v>0.1226187824385536</v>
      </c>
      <c r="AE11" s="24" t="n">
        <v>0.08205695725877446</v>
      </c>
      <c r="AF11" s="24" t="n">
        <v>0.1332785850956121</v>
      </c>
      <c r="AG11" s="24" t="n">
        <v>0.1027816219431741</v>
      </c>
      <c r="AH11" s="24" t="n">
        <v>0.1389796964017622</v>
      </c>
      <c r="AI11" s="24" t="n">
        <v>0.02667722089868175</v>
      </c>
      <c r="AJ11" s="24" t="n">
        <v>0.06469502942720888</v>
      </c>
      <c r="AL11" s="24" t="n">
        <v>0.1235500635262066</v>
      </c>
      <c r="AM11" s="24" t="n">
        <v>0.06500557883280245</v>
      </c>
      <c r="AN11" s="24" t="n">
        <v>0.1273197180582707</v>
      </c>
      <c r="AO11" s="24" t="n">
        <v>0.08913536275838944</v>
      </c>
      <c r="AP11" s="24" t="n">
        <v>0.1215543315447407</v>
      </c>
      <c r="AQ11" s="24" t="n">
        <v>0.07968556208398239</v>
      </c>
      <c r="AR11" s="24" t="n">
        <v>0.06652107530977644</v>
      </c>
      <c r="AS11" s="24" t="n">
        <v>0.09041610041294475</v>
      </c>
      <c r="AU11" s="24" t="n">
        <v>0.1026180477645438</v>
      </c>
      <c r="AV11" s="24" t="n">
        <v>0.1246759265380823</v>
      </c>
      <c r="AW11" s="24" t="n">
        <v>0.09362889054772069</v>
      </c>
      <c r="AX11" s="24" t="n">
        <v>0.05527268951598786</v>
      </c>
    </row>
    <row r="12" ht="19" customHeight="1">
      <c r="B12" s="26" t="inlineStr">
        <is>
          <t>3</t>
        </is>
      </c>
      <c r="C12" s="24" t="n">
        <v>0.1443449895681109</v>
      </c>
      <c r="D12" s="24" t="n">
        <v>0.1272007703699078</v>
      </c>
      <c r="E12" s="24" t="n">
        <v>0.16109902830531</v>
      </c>
      <c r="G12" s="24" t="n">
        <v>0.1637653490679573</v>
      </c>
      <c r="H12" s="24" t="n">
        <v>0.1095205732145966</v>
      </c>
      <c r="I12" s="24" t="n">
        <v>0.1275492452051106</v>
      </c>
      <c r="J12" s="24" t="n">
        <v>0.1448107249811489</v>
      </c>
      <c r="K12" s="24" t="n">
        <v>0.1572577034548432</v>
      </c>
      <c r="L12" s="24" t="n">
        <v>0.1643891145890233</v>
      </c>
      <c r="N12" s="24" t="n">
        <v>0.160028655990669</v>
      </c>
      <c r="O12" s="24" t="n">
        <v>0.1259878109242626</v>
      </c>
      <c r="P12" s="24" t="n">
        <v>0.1445548334049968</v>
      </c>
      <c r="Q12" s="24" t="n">
        <v>0.1674791155072804</v>
      </c>
      <c r="R12" s="24" t="n">
        <v>0.08631876427238286</v>
      </c>
      <c r="S12" s="24" t="n">
        <v>0.162671250094478</v>
      </c>
      <c r="T12" s="24" t="n">
        <v>0.1567051486684574</v>
      </c>
      <c r="U12" s="24" t="n">
        <v>0.1372751347786386</v>
      </c>
      <c r="V12" s="24" t="n">
        <v>0.1366501954753858</v>
      </c>
      <c r="W12" s="24" t="n">
        <v>0.161381437072876</v>
      </c>
      <c r="Y12" s="24" t="n">
        <v>0.1398035958388487</v>
      </c>
      <c r="Z12" s="24" t="n">
        <v>0.1473995211410607</v>
      </c>
      <c r="AA12" s="24" t="n">
        <v>0.1578061444278265</v>
      </c>
      <c r="AB12" s="24" t="n">
        <v>0.1342332747464424</v>
      </c>
      <c r="AD12" s="24" t="n">
        <v>0.1415827282590108</v>
      </c>
      <c r="AE12" s="24" t="n">
        <v>0.1362801488010157</v>
      </c>
      <c r="AF12" s="24" t="n">
        <v>0.1646946424281248</v>
      </c>
      <c r="AG12" s="24" t="n">
        <v>0.192481487280191</v>
      </c>
      <c r="AH12" s="24" t="n">
        <v>0.1194573570325272</v>
      </c>
      <c r="AI12" s="24" t="n">
        <v>0.06887491361608454</v>
      </c>
      <c r="AJ12" s="24" t="n">
        <v>0.1625303278360105</v>
      </c>
      <c r="AL12" s="24" t="n">
        <v>0.146657807246242</v>
      </c>
      <c r="AM12" s="24" t="n">
        <v>0.09184860589189166</v>
      </c>
      <c r="AN12" s="24" t="n">
        <v>0.1749517464211502</v>
      </c>
      <c r="AO12" s="24" t="n">
        <v>0.1872726131280789</v>
      </c>
      <c r="AP12" s="24" t="n">
        <v>0.1411294235828132</v>
      </c>
      <c r="AQ12" s="24" t="n">
        <v>0.1524848584490499</v>
      </c>
      <c r="AR12" s="24" t="n">
        <v>0.1831391430366542</v>
      </c>
      <c r="AS12" s="24" t="n">
        <v>0.1419591731891998</v>
      </c>
      <c r="AU12" s="24" t="n">
        <v>0.1571513474191508</v>
      </c>
      <c r="AV12" s="24" t="n">
        <v>0.1451536233308197</v>
      </c>
      <c r="AW12" s="24" t="n">
        <v>0.150323535285164</v>
      </c>
      <c r="AX12" s="24" t="n">
        <v>0.1144761963691719</v>
      </c>
    </row>
    <row r="13" ht="19" customHeight="1">
      <c r="B13" s="26" t="inlineStr">
        <is>
          <t>4</t>
        </is>
      </c>
      <c r="C13" s="24" t="n">
        <v>0.1244017413449498</v>
      </c>
      <c r="D13" s="24" t="n">
        <v>0.106944364615693</v>
      </c>
      <c r="E13" s="24" t="n">
        <v>0.1418523541645147</v>
      </c>
      <c r="G13" s="24" t="n">
        <v>0.1337423681891438</v>
      </c>
      <c r="H13" s="24" t="n">
        <v>0.1157305186433941</v>
      </c>
      <c r="I13" s="24" t="n">
        <v>0.1041733804857336</v>
      </c>
      <c r="J13" s="24" t="n">
        <v>0.1401347291821156</v>
      </c>
      <c r="K13" s="24" t="n">
        <v>0.1264765152536487</v>
      </c>
      <c r="L13" s="24" t="n">
        <v>0.1275040339044821</v>
      </c>
      <c r="N13" s="24" t="n">
        <v>0.1554774830580448</v>
      </c>
      <c r="O13" s="24" t="n">
        <v>0.1073386169736603</v>
      </c>
      <c r="P13" s="24" t="n">
        <v>0.1562586602878352</v>
      </c>
      <c r="Q13" s="24" t="n">
        <v>0.1171899455854946</v>
      </c>
      <c r="R13" s="24" t="n">
        <v>0.1277787810516602</v>
      </c>
      <c r="S13" s="24" t="n">
        <v>0.1575946877388265</v>
      </c>
      <c r="T13" s="24" t="n">
        <v>0.1122766213909741</v>
      </c>
      <c r="U13" s="24" t="n">
        <v>0.07336968393859446</v>
      </c>
      <c r="V13" s="24" t="n">
        <v>0.1297202105382443</v>
      </c>
      <c r="W13" s="24" t="n">
        <v>0.1306079057361355</v>
      </c>
      <c r="Y13" s="24" t="n">
        <v>0.1291437639758208</v>
      </c>
      <c r="Z13" s="24" t="n">
        <v>0.1134720063218346</v>
      </c>
      <c r="AA13" s="24" t="n">
        <v>0.127753338247304</v>
      </c>
      <c r="AB13" s="24" t="n">
        <v>0.1276760165835312</v>
      </c>
      <c r="AD13" s="24" t="n">
        <v>0.1032911453503137</v>
      </c>
      <c r="AE13" s="24" t="n">
        <v>0.1253121363445914</v>
      </c>
      <c r="AF13" s="24" t="n">
        <v>0.1552826800312961</v>
      </c>
      <c r="AG13" s="24" t="n">
        <v>0.1551338345464522</v>
      </c>
      <c r="AH13" s="24" t="n">
        <v>0.08939109712299545</v>
      </c>
      <c r="AI13" s="24" t="n">
        <v>0.1904729894073398</v>
      </c>
      <c r="AJ13" s="24" t="n">
        <v>0.1373449023497349</v>
      </c>
      <c r="AL13" s="24" t="n">
        <v>0.1472894451286849</v>
      </c>
      <c r="AM13" s="24" t="n">
        <v>0.1094485141670164</v>
      </c>
      <c r="AN13" s="24" t="n">
        <v>0.1421611853725599</v>
      </c>
      <c r="AO13" s="24" t="n">
        <v>0.1638841837828059</v>
      </c>
      <c r="AP13" s="24" t="n">
        <v>0.0985765977588913</v>
      </c>
      <c r="AQ13" s="24" t="n">
        <v>0.121105611996547</v>
      </c>
      <c r="AR13" s="24" t="n">
        <v>0.1030530426920406</v>
      </c>
      <c r="AS13" s="24" t="n">
        <v>0.1685568712451538</v>
      </c>
      <c r="AU13" s="24" t="n">
        <v>0.1711721450813248</v>
      </c>
      <c r="AV13" s="24" t="n">
        <v>0.1224659727520202</v>
      </c>
      <c r="AW13" s="24" t="n">
        <v>0.1079782733418228</v>
      </c>
      <c r="AX13" s="24" t="n">
        <v>0.1028777022006558</v>
      </c>
    </row>
    <row r="14" ht="19" customHeight="1">
      <c r="B14" s="26" t="inlineStr">
        <is>
          <t>5</t>
        </is>
      </c>
      <c r="C14" s="24" t="n">
        <v>0.09002537733390036</v>
      </c>
      <c r="D14" s="24" t="n">
        <v>0.07177214380333664</v>
      </c>
      <c r="E14" s="24" t="n">
        <v>0.1077312522614486</v>
      </c>
      <c r="G14" s="24" t="n">
        <v>0.09823154890243468</v>
      </c>
      <c r="H14" s="24" t="n">
        <v>0.0666455261123718</v>
      </c>
      <c r="I14" s="24" t="n">
        <v>0.0811242563113847</v>
      </c>
      <c r="J14" s="24" t="n">
        <v>0.1148842574017102</v>
      </c>
      <c r="K14" s="24" t="n">
        <v>0.1115901344046851</v>
      </c>
      <c r="L14" s="24" t="n">
        <v>0.07616560270465819</v>
      </c>
      <c r="N14" s="24" t="n">
        <v>0.06774985117685405</v>
      </c>
      <c r="O14" s="24" t="n">
        <v>0.07425106673409994</v>
      </c>
      <c r="P14" s="24" t="n">
        <v>0.08844060497564521</v>
      </c>
      <c r="Q14" s="24" t="n">
        <v>0.08930466277994378</v>
      </c>
      <c r="R14" s="24" t="n">
        <v>0.1096364103276153</v>
      </c>
      <c r="S14" s="24" t="n">
        <v>0.09744579710934102</v>
      </c>
      <c r="T14" s="24" t="n">
        <v>0.06236561605946665</v>
      </c>
      <c r="U14" s="24" t="n">
        <v>0.08434355325230296</v>
      </c>
      <c r="V14" s="24" t="n">
        <v>0.09555718340402167</v>
      </c>
      <c r="W14" s="24" t="n">
        <v>0.121262608497001</v>
      </c>
      <c r="Y14" s="24" t="n">
        <v>0.08065324464369963</v>
      </c>
      <c r="Z14" s="24" t="n">
        <v>0.09343250525765279</v>
      </c>
      <c r="AA14" s="24" t="n">
        <v>0.09385130767426629</v>
      </c>
      <c r="AB14" s="24" t="n">
        <v>0.09324386315494013</v>
      </c>
      <c r="AD14" s="24" t="n">
        <v>0.05781947030660613</v>
      </c>
      <c r="AE14" s="24" t="n">
        <v>0.0991180743670656</v>
      </c>
      <c r="AF14" s="24" t="n">
        <v>0.08640384873951899</v>
      </c>
      <c r="AG14" s="24" t="n">
        <v>0.06158764376983641</v>
      </c>
      <c r="AH14" s="24" t="n">
        <v>0.08482422663946339</v>
      </c>
      <c r="AI14" s="24" t="n">
        <v>0.1243048034152599</v>
      </c>
      <c r="AJ14" s="24" t="n">
        <v>0.1123410899250049</v>
      </c>
      <c r="AL14" s="24" t="n">
        <v>0.07858449391496998</v>
      </c>
      <c r="AM14" s="24" t="n">
        <v>0.1020943415642483</v>
      </c>
      <c r="AN14" s="24" t="n">
        <v>0.1075840190799359</v>
      </c>
      <c r="AO14" s="24" t="n">
        <v>0.09940182314103804</v>
      </c>
      <c r="AP14" s="24" t="n">
        <v>0.07281261846762792</v>
      </c>
      <c r="AQ14" s="24" t="n">
        <v>0.09450443147644881</v>
      </c>
      <c r="AR14" s="24" t="n">
        <v>0.1148789257624573</v>
      </c>
      <c r="AS14" s="24" t="n">
        <v>0.0463250940796822</v>
      </c>
      <c r="AU14" s="24" t="n">
        <v>0.0756857142163213</v>
      </c>
      <c r="AV14" s="24" t="n">
        <v>0.08566280657204919</v>
      </c>
      <c r="AW14" s="24" t="n">
        <v>0.0892501416882196</v>
      </c>
      <c r="AX14" s="24" t="n">
        <v>0.1167960031364356</v>
      </c>
    </row>
    <row r="15" ht="19" customHeight="1">
      <c r="B15" s="26" t="inlineStr">
        <is>
          <t>6</t>
        </is>
      </c>
      <c r="C15" s="24" t="n">
        <v>0.09490515165397981</v>
      </c>
      <c r="D15" s="24" t="n">
        <v>0.1119560183954491</v>
      </c>
      <c r="E15" s="24" t="n">
        <v>0.07851063067259985</v>
      </c>
      <c r="G15" s="24" t="n">
        <v>0.1448929000643695</v>
      </c>
      <c r="H15" s="24" t="n">
        <v>0.1051354667046844</v>
      </c>
      <c r="I15" s="24" t="n">
        <v>0.10636304882386</v>
      </c>
      <c r="J15" s="24" t="n">
        <v>0.07760149156617739</v>
      </c>
      <c r="K15" s="24" t="n">
        <v>0.06569516828710989</v>
      </c>
      <c r="L15" s="24" t="n">
        <v>0.07801825023753144</v>
      </c>
      <c r="N15" s="24" t="n">
        <v>0.1156236771089472</v>
      </c>
      <c r="O15" s="24" t="n">
        <v>0.1535170269928258</v>
      </c>
      <c r="P15" s="24" t="n">
        <v>0.08104754608996956</v>
      </c>
      <c r="Q15" s="24" t="n">
        <v>0.08257661797336056</v>
      </c>
      <c r="R15" s="24" t="n">
        <v>0.07256521717101</v>
      </c>
      <c r="S15" s="24" t="n">
        <v>0.113515315607414</v>
      </c>
      <c r="T15" s="24" t="n">
        <v>0.1264549198590987</v>
      </c>
      <c r="U15" s="24" t="n">
        <v>0.08041845812646824</v>
      </c>
      <c r="V15" s="24" t="n">
        <v>0.0828016556887277</v>
      </c>
      <c r="W15" s="24" t="n">
        <v>0.09207975115896265</v>
      </c>
      <c r="Y15" s="24" t="n">
        <v>0.09665364564586683</v>
      </c>
      <c r="Z15" s="24" t="n">
        <v>0.09015475359710405</v>
      </c>
      <c r="AA15" s="24" t="n">
        <v>0.1132307584339235</v>
      </c>
      <c r="AB15" s="24" t="n">
        <v>0.08182115735942838</v>
      </c>
      <c r="AD15" s="24" t="n">
        <v>0.08702999724309388</v>
      </c>
      <c r="AE15" s="24" t="n">
        <v>0.1069080406288191</v>
      </c>
      <c r="AF15" s="24" t="n">
        <v>0.07647210068353004</v>
      </c>
      <c r="AG15" s="24" t="n">
        <v>0.05563826371568598</v>
      </c>
      <c r="AH15" s="24" t="n">
        <v>0.07343591533062394</v>
      </c>
      <c r="AI15" s="24" t="n">
        <v>0.04670935927393718</v>
      </c>
      <c r="AJ15" s="24" t="n">
        <v>0.1202821150163678</v>
      </c>
      <c r="AL15" s="24" t="n">
        <v>0.07855562099638706</v>
      </c>
      <c r="AM15" s="24" t="n">
        <v>0.1414315639118513</v>
      </c>
      <c r="AN15" s="24" t="n">
        <v>0.08019121798414444</v>
      </c>
      <c r="AO15" s="24" t="n">
        <v>0.07535866040312769</v>
      </c>
      <c r="AP15" s="24" t="n">
        <v>0.08777981220259301</v>
      </c>
      <c r="AQ15" s="24" t="n">
        <v>0.09652948077601904</v>
      </c>
      <c r="AR15" s="24" t="n">
        <v>0.06719328535874443</v>
      </c>
      <c r="AS15" s="24" t="n">
        <v>0.09765629596923958</v>
      </c>
      <c r="AU15" s="24" t="n">
        <v>0.0947098593941748</v>
      </c>
      <c r="AV15" s="24" t="n">
        <v>0.06148685062730592</v>
      </c>
      <c r="AW15" s="24" t="n">
        <v>0.1088782294946605</v>
      </c>
      <c r="AX15" s="24" t="n">
        <v>0.1205919809313291</v>
      </c>
    </row>
    <row r="16" ht="19" customHeight="1">
      <c r="B16" s="26" t="inlineStr">
        <is>
          <t>7</t>
        </is>
      </c>
      <c r="C16" s="24" t="n">
        <v>0.08273542465925113</v>
      </c>
      <c r="D16" s="24" t="n">
        <v>0.09610805494707893</v>
      </c>
      <c r="E16" s="24" t="n">
        <v>0.0699024818819554</v>
      </c>
      <c r="G16" s="24" t="n">
        <v>0.08911719530737959</v>
      </c>
      <c r="H16" s="24" t="n">
        <v>0.1336462949219294</v>
      </c>
      <c r="I16" s="24" t="n">
        <v>0.1041405438194446</v>
      </c>
      <c r="J16" s="24" t="n">
        <v>0.07127847792149428</v>
      </c>
      <c r="K16" s="24" t="n">
        <v>0.04532241681263904</v>
      </c>
      <c r="L16" s="24" t="n">
        <v>0.05424866451714173</v>
      </c>
      <c r="N16" s="24" t="n">
        <v>0.06194172689510895</v>
      </c>
      <c r="O16" s="24" t="n">
        <v>0.09808153105436461</v>
      </c>
      <c r="P16" s="24" t="n">
        <v>0.09046857311901645</v>
      </c>
      <c r="Q16" s="24" t="n">
        <v>0.09553151200392765</v>
      </c>
      <c r="R16" s="24" t="n">
        <v>0.08116873950538996</v>
      </c>
      <c r="S16" s="24" t="n">
        <v>0.07305530041651691</v>
      </c>
      <c r="T16" s="24" t="n">
        <v>0.06493782928077727</v>
      </c>
      <c r="U16" s="24" t="n">
        <v>0.1266082438673911</v>
      </c>
      <c r="V16" s="24" t="n">
        <v>0.05153359186252165</v>
      </c>
      <c r="W16" s="24" t="n">
        <v>0.07111230835078555</v>
      </c>
      <c r="Y16" s="24" t="n">
        <v>0.09177724439659235</v>
      </c>
      <c r="Z16" s="24" t="n">
        <v>0.06623876467958888</v>
      </c>
      <c r="AA16" s="24" t="n">
        <v>0.09873495451078469</v>
      </c>
      <c r="AB16" s="24" t="n">
        <v>0.07601420613246244</v>
      </c>
      <c r="AD16" s="24" t="n">
        <v>0.07843284165781375</v>
      </c>
      <c r="AE16" s="24" t="n">
        <v>0.1106588836031258</v>
      </c>
      <c r="AF16" s="24" t="n">
        <v>0.08460564237450797</v>
      </c>
      <c r="AG16" s="24" t="n">
        <v>0.09236375616942839</v>
      </c>
      <c r="AH16" s="24" t="n">
        <v>0.06498199053279864</v>
      </c>
      <c r="AI16" s="24" t="n">
        <v>0.1564576721683159</v>
      </c>
      <c r="AJ16" s="24" t="n">
        <v>0.04450665398959094</v>
      </c>
      <c r="AL16" s="24" t="n">
        <v>0.09160821758392682</v>
      </c>
      <c r="AM16" s="24" t="n">
        <v>0.1351883427945899</v>
      </c>
      <c r="AN16" s="24" t="n">
        <v>0.08862953026301018</v>
      </c>
      <c r="AO16" s="24" t="n">
        <v>0.09380317817767657</v>
      </c>
      <c r="AP16" s="24" t="n">
        <v>0.06465802257130515</v>
      </c>
      <c r="AQ16" s="24" t="n">
        <v>0.0320390831806539</v>
      </c>
      <c r="AR16" s="24" t="n">
        <v>0.04773158434425741</v>
      </c>
      <c r="AS16" s="24" t="n">
        <v>0.02227593149630146</v>
      </c>
      <c r="AU16" s="24" t="n">
        <v>0.1008185142891668</v>
      </c>
      <c r="AV16" s="24" t="n">
        <v>0.04503118939567038</v>
      </c>
      <c r="AW16" s="24" t="n">
        <v>0.08284614180525342</v>
      </c>
      <c r="AX16" s="24" t="n">
        <v>0.1212524398967905</v>
      </c>
    </row>
    <row r="17" ht="19" customHeight="1">
      <c r="B17" s="26" t="inlineStr">
        <is>
          <t>8</t>
        </is>
      </c>
      <c r="C17" s="24" t="n">
        <v>0.07103285931328311</v>
      </c>
      <c r="D17" s="24" t="n">
        <v>0.08409534057340332</v>
      </c>
      <c r="E17" s="24" t="n">
        <v>0.05718699773037988</v>
      </c>
      <c r="G17" s="24" t="n">
        <v>0.1122584967951643</v>
      </c>
      <c r="H17" s="24" t="n">
        <v>0.1408761150518923</v>
      </c>
      <c r="I17" s="24" t="n">
        <v>0.07177305273306446</v>
      </c>
      <c r="J17" s="24" t="n">
        <v>0.06956550978155819</v>
      </c>
      <c r="K17" s="24" t="n">
        <v>0.03872084686626932</v>
      </c>
      <c r="L17" s="24" t="n">
        <v>0.00938772024233009</v>
      </c>
      <c r="N17" s="24" t="n">
        <v>0.05728782938608649</v>
      </c>
      <c r="O17" s="24" t="n">
        <v>0.06469342979325853</v>
      </c>
      <c r="P17" s="24" t="n">
        <v>0.08661536016598059</v>
      </c>
      <c r="Q17" s="24" t="n">
        <v>0.04001632980230632</v>
      </c>
      <c r="R17" s="24" t="n">
        <v>0.05163028345379671</v>
      </c>
      <c r="S17" s="24" t="n">
        <v>0.09385396373495754</v>
      </c>
      <c r="T17" s="24" t="n">
        <v>0.05785191805127226</v>
      </c>
      <c r="U17" s="24" t="n">
        <v>0.09732662904262401</v>
      </c>
      <c r="V17" s="24" t="n">
        <v>0.06915808273612922</v>
      </c>
      <c r="W17" s="24" t="n">
        <v>0.05571263504343367</v>
      </c>
      <c r="Y17" s="24" t="n">
        <v>0.09229572556155867</v>
      </c>
      <c r="Z17" s="24" t="n">
        <v>0.04976707489906893</v>
      </c>
      <c r="AA17" s="24" t="n">
        <v>0.06167547559205669</v>
      </c>
      <c r="AB17" s="24" t="n">
        <v>0.07837734566177913</v>
      </c>
      <c r="AD17" s="24" t="n">
        <v>0.09844997301257556</v>
      </c>
      <c r="AE17" s="24" t="n">
        <v>0.08183737269693651</v>
      </c>
      <c r="AF17" s="24" t="n">
        <v>0.0889469054516604</v>
      </c>
      <c r="AG17" s="24" t="n">
        <v>0.09406365154935638</v>
      </c>
      <c r="AH17" s="24" t="n">
        <v>0.06156440436273704</v>
      </c>
      <c r="AI17" s="24" t="n">
        <v>0.02032349495760726</v>
      </c>
      <c r="AJ17" s="24" t="n">
        <v>0.02975081137832296</v>
      </c>
      <c r="AL17" s="24" t="n">
        <v>0.09882949783241587</v>
      </c>
      <c r="AM17" s="24" t="n">
        <v>0.121140932431083</v>
      </c>
      <c r="AN17" s="24" t="n">
        <v>0.07007630032456717</v>
      </c>
      <c r="AO17" s="24" t="n">
        <v>0.07162092110476576</v>
      </c>
      <c r="AP17" s="24" t="n">
        <v>0.04561309478086718</v>
      </c>
      <c r="AQ17" s="24" t="n">
        <v>0.02201020347601522</v>
      </c>
      <c r="AR17" s="24" t="n">
        <v>0.01268853749520865</v>
      </c>
      <c r="AS17" s="24" t="n">
        <v>0.07845565327071412</v>
      </c>
      <c r="AU17" s="24" t="n">
        <v>0.04754754733065463</v>
      </c>
      <c r="AV17" s="24" t="n">
        <v>0.01764911252588371</v>
      </c>
      <c r="AW17" s="24" t="n">
        <v>0.1012319883003324</v>
      </c>
      <c r="AX17" s="24" t="n">
        <v>0.1248345348080727</v>
      </c>
    </row>
    <row r="18" ht="19" customHeight="1">
      <c r="B18" s="26" t="inlineStr">
        <is>
          <t>9</t>
        </is>
      </c>
      <c r="C18" s="24" t="n">
        <v>0.0189078462747623</v>
      </c>
      <c r="D18" s="24" t="n">
        <v>0.02480092100804618</v>
      </c>
      <c r="E18" s="24" t="n">
        <v>0.01319990426584046</v>
      </c>
      <c r="G18" s="24" t="n">
        <v>0.01649332860992731</v>
      </c>
      <c r="H18" s="24" t="n">
        <v>0.04264234441517079</v>
      </c>
      <c r="I18" s="24" t="n">
        <v>0.03801418636191532</v>
      </c>
      <c r="J18" s="24" t="n">
        <v>0.00925910086788422</v>
      </c>
      <c r="K18" s="24" t="n">
        <v>0</v>
      </c>
      <c r="L18" s="24" t="n">
        <v>0.00627191788046913</v>
      </c>
      <c r="N18" s="24" t="n">
        <v>0.009192209163702968</v>
      </c>
      <c r="O18" s="24" t="n">
        <v>0.03289816742797822</v>
      </c>
      <c r="P18" s="24" t="n">
        <v>0.02758053133554289</v>
      </c>
      <c r="Q18" s="24" t="n">
        <v>0.01920684557513729</v>
      </c>
      <c r="R18" s="24" t="n">
        <v>0.0173835921808048</v>
      </c>
      <c r="S18" s="24" t="n">
        <v>0.01257789030354384</v>
      </c>
      <c r="T18" s="24" t="n">
        <v>0.01170810846102944</v>
      </c>
      <c r="U18" s="24" t="n">
        <v>0.03481265902071488</v>
      </c>
      <c r="V18" s="24" t="n">
        <v>0.01168555230910448</v>
      </c>
      <c r="W18" s="24" t="n">
        <v>0.00631786240596548</v>
      </c>
      <c r="Y18" s="24" t="n">
        <v>0.03955273649528891</v>
      </c>
      <c r="Z18" s="24" t="n">
        <v>0.01026918675653252</v>
      </c>
      <c r="AA18" s="24" t="n">
        <v>0.01472510968547326</v>
      </c>
      <c r="AB18" s="24" t="n">
        <v>0.009259101615090436</v>
      </c>
      <c r="AD18" s="24" t="n">
        <v>0.01660366312547897</v>
      </c>
      <c r="AE18" s="24" t="n">
        <v>0.0336316299660731</v>
      </c>
      <c r="AF18" s="24" t="n">
        <v>0.01119516586626284</v>
      </c>
      <c r="AG18" s="24" t="n">
        <v>0.02394011470242938</v>
      </c>
      <c r="AH18" s="24" t="n">
        <v>0.01506966541669701</v>
      </c>
      <c r="AI18" s="24" t="n">
        <v>0</v>
      </c>
      <c r="AJ18" s="24" t="n">
        <v>0.004299562272511135</v>
      </c>
      <c r="AL18" s="24" t="n">
        <v>0.01962174232434426</v>
      </c>
      <c r="AM18" s="24" t="n">
        <v>0.0469773302199716</v>
      </c>
      <c r="AN18" s="24" t="n">
        <v>0.009662058357360044</v>
      </c>
      <c r="AO18" s="24" t="n">
        <v>0.01711091717478265</v>
      </c>
      <c r="AP18" s="24" t="n">
        <v>0.008313404816755117</v>
      </c>
      <c r="AQ18" s="24" t="n">
        <v>0.005383858093986682</v>
      </c>
      <c r="AR18" s="24" t="n">
        <v>0</v>
      </c>
      <c r="AS18" s="24" t="n">
        <v>0.02479879242685371</v>
      </c>
      <c r="AU18" s="24" t="n">
        <v>0.007503471818906001</v>
      </c>
      <c r="AV18" s="24" t="n">
        <v>0.01265146196158763</v>
      </c>
      <c r="AW18" s="24" t="n">
        <v>0.02896513053290996</v>
      </c>
      <c r="AX18" s="24" t="n">
        <v>0.02253991373244003</v>
      </c>
    </row>
    <row r="19" ht="19" customHeight="1">
      <c r="B19" s="26" t="inlineStr">
        <is>
          <t>10</t>
        </is>
      </c>
      <c r="C19" s="24" t="n">
        <v>0.02090056236379546</v>
      </c>
      <c r="D19" s="24" t="n">
        <v>0.0243009159185377</v>
      </c>
      <c r="E19" s="24" t="n">
        <v>0.01763702717497197</v>
      </c>
      <c r="G19" s="24" t="n">
        <v>0.01690470943000698</v>
      </c>
      <c r="H19" s="24" t="n">
        <v>0.0700228050803708</v>
      </c>
      <c r="I19" s="24" t="n">
        <v>0.02529504447054326</v>
      </c>
      <c r="J19" s="24" t="n">
        <v>0.007432581208660036</v>
      </c>
      <c r="K19" s="24" t="n">
        <v>0.007482949753877922</v>
      </c>
      <c r="L19" s="24" t="n">
        <v>0</v>
      </c>
      <c r="N19" s="24" t="n">
        <v>0.01833143172497272</v>
      </c>
      <c r="O19" s="24" t="n">
        <v>0.01914604368974426</v>
      </c>
      <c r="P19" s="24" t="n">
        <v>0.01972832444347604</v>
      </c>
      <c r="Q19" s="24" t="n">
        <v>0.01465660301761939</v>
      </c>
      <c r="R19" s="24" t="n">
        <v>0.03136143887952329</v>
      </c>
      <c r="S19" s="24" t="n">
        <v>0.01009913487039603</v>
      </c>
      <c r="T19" s="24" t="n">
        <v>0.03606359394524612</v>
      </c>
      <c r="U19" s="24" t="n">
        <v>0.03433238891302236</v>
      </c>
      <c r="V19" s="24" t="n">
        <v>0.01044466211105005</v>
      </c>
      <c r="W19" s="24" t="n">
        <v>0.01074833879498603</v>
      </c>
      <c r="Y19" s="24" t="n">
        <v>0.03257791172076609</v>
      </c>
      <c r="Z19" s="24" t="n">
        <v>0.01456479248393885</v>
      </c>
      <c r="AA19" s="24" t="n">
        <v>0.01232394594621327</v>
      </c>
      <c r="AB19" s="24" t="n">
        <v>0.02241297664103069</v>
      </c>
      <c r="AD19" s="24" t="n">
        <v>0.01754519705005025</v>
      </c>
      <c r="AE19" s="24" t="n">
        <v>0.03928386323682624</v>
      </c>
      <c r="AF19" s="24" t="n">
        <v>0.01208959508932595</v>
      </c>
      <c r="AG19" s="24" t="n">
        <v>0.007237287433506094</v>
      </c>
      <c r="AH19" s="24" t="n">
        <v>0.01000900985149831</v>
      </c>
      <c r="AI19" s="24" t="n">
        <v>0</v>
      </c>
      <c r="AJ19" s="24" t="n">
        <v>0.01205780452822985</v>
      </c>
      <c r="AL19" s="24" t="n">
        <v>0.02293041227905537</v>
      </c>
      <c r="AM19" s="24" t="n">
        <v>0.05598708459357288</v>
      </c>
      <c r="AN19" s="24" t="n">
        <v>0.0105526465106108</v>
      </c>
      <c r="AO19" s="24" t="n">
        <v>0.004412499721650057</v>
      </c>
      <c r="AP19" s="24" t="n">
        <v>0.01004202569165631</v>
      </c>
      <c r="AQ19" s="24" t="n">
        <v>0.00533276207633309</v>
      </c>
      <c r="AR19" s="24" t="n">
        <v>0.01176256667341286</v>
      </c>
      <c r="AS19" s="24" t="n">
        <v>0.01320533244733992</v>
      </c>
      <c r="AU19" s="24" t="n">
        <v>0.01095811445268307</v>
      </c>
      <c r="AV19" s="24" t="n">
        <v>0.01441303814819318</v>
      </c>
      <c r="AW19" s="24" t="n">
        <v>0.03423905112521679</v>
      </c>
      <c r="AX19" s="24" t="n">
        <v>0.01624451225704915</v>
      </c>
    </row>
    <row r="20" ht="19" customHeight="1">
      <c r="B20" s="26" t="inlineStr">
        <is>
          <t>not applicable</t>
        </is>
      </c>
      <c r="C20" s="24" t="n">
        <v>0.1247410940417935</v>
      </c>
      <c r="D20" s="24" t="n">
        <v>0.1022446487769474</v>
      </c>
      <c r="E20" s="24" t="n">
        <v>0.1467232219117222</v>
      </c>
      <c r="G20" s="24" t="n">
        <v>0.07780009701932772</v>
      </c>
      <c r="H20" s="24" t="n">
        <v>0.06498600516268471</v>
      </c>
      <c r="I20" s="24" t="n">
        <v>0.1298701952720051</v>
      </c>
      <c r="J20" s="24" t="n">
        <v>0.1194878830389841</v>
      </c>
      <c r="K20" s="24" t="n">
        <v>0.134726085454348</v>
      </c>
      <c r="L20" s="24" t="n">
        <v>0.1976503140458506</v>
      </c>
      <c r="N20" s="24" t="n">
        <v>0.1425946978656549</v>
      </c>
      <c r="O20" s="24" t="n">
        <v>0.1093208478691663</v>
      </c>
      <c r="P20" s="24" t="n">
        <v>0.09473696906491269</v>
      </c>
      <c r="Q20" s="24" t="n">
        <v>0.1395601156398493</v>
      </c>
      <c r="R20" s="24" t="n">
        <v>0.140116151145764</v>
      </c>
      <c r="S20" s="24" t="n">
        <v>0.1046086442270895</v>
      </c>
      <c r="T20" s="24" t="n">
        <v>0.1564453603750386</v>
      </c>
      <c r="U20" s="24" t="n">
        <v>0.1078217672677947</v>
      </c>
      <c r="V20" s="24" t="n">
        <v>0.1568873000026032</v>
      </c>
      <c r="W20" s="24" t="n">
        <v>0.09852338778882612</v>
      </c>
      <c r="Y20" s="24" t="n">
        <v>0.1065533490160822</v>
      </c>
      <c r="Z20" s="24" t="n">
        <v>0.1590529354150408</v>
      </c>
      <c r="AA20" s="24" t="n">
        <v>0.09490951109117909</v>
      </c>
      <c r="AB20" s="24" t="n">
        <v>0.1350199603206719</v>
      </c>
      <c r="AD20" s="24" t="n">
        <v>0.1253229312852421</v>
      </c>
      <c r="AE20" s="24" t="n">
        <v>0.1032064065325841</v>
      </c>
      <c r="AF20" s="24" t="n">
        <v>0.08441800966460665</v>
      </c>
      <c r="AG20" s="24" t="n">
        <v>0.1249261342029657</v>
      </c>
      <c r="AH20" s="24" t="n">
        <v>0.08594138290926341</v>
      </c>
      <c r="AI20" s="24" t="n">
        <v>0.2745064455035151</v>
      </c>
      <c r="AJ20" s="24" t="n">
        <v>0.1835001419043468</v>
      </c>
      <c r="AL20" s="24" t="n">
        <v>0.1051548894639387</v>
      </c>
      <c r="AM20" s="24" t="n">
        <v>0.1069149972337259</v>
      </c>
      <c r="AN20" s="24" t="n">
        <v>0.09086173263520529</v>
      </c>
      <c r="AO20" s="24" t="n">
        <v>0.1142814804950406</v>
      </c>
      <c r="AP20" s="24" t="n">
        <v>0.0759050871348968</v>
      </c>
      <c r="AQ20" s="24" t="n">
        <v>0.2487848794977856</v>
      </c>
      <c r="AR20" s="24" t="n">
        <v>0.2698061913621616</v>
      </c>
      <c r="AS20" s="24" t="n">
        <v>0.1192691602666679</v>
      </c>
      <c r="AU20" s="24" t="n">
        <v>0.1220562978111618</v>
      </c>
      <c r="AV20" s="24" t="n">
        <v>0.1658406097933183</v>
      </c>
      <c r="AW20" s="24" t="n">
        <v>0.08256115887551194</v>
      </c>
      <c r="AX20" s="24" t="n">
        <v>0.1488265525564037</v>
      </c>
    </row>
    <row r="22">
      <c r="B22" t="inlineStr">
        <is>
          <t>Fieldwork: 07 Jul 2026 - 10 Jul 2026</t>
        </is>
      </c>
    </row>
    <row r="23">
      <c r="B23" t="inlineStr">
        <is>
          <t>All results are weighted using Iterative Proportional Fitting, or 'Raking'. The results are weighted by interlocking age &amp; gender, region and socioeconomic grade to Nationally Representative Proportions</t>
        </is>
      </c>
    </row>
    <row r="25">
      <c r="B25"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7.xml><?xml version="1.0" encoding="utf-8"?>
<worksheet xmlns="http://schemas.openxmlformats.org/spreadsheetml/2006/main">
  <sheetPr>
    <outlinePr summaryBelow="1" summaryRight="1"/>
    <pageSetUpPr/>
  </sheetPr>
  <dimension ref="B2:H19"/>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 width="20" customWidth="1" min="7" max="7"/>
    <col width="20" customWidth="1" min="8" max="8"/>
  </cols>
  <sheetData>
    <row r="2" ht="40" customHeight="1">
      <c r="D2" s="25" t="inlineStr">
        <is>
          <t>Grid Summary: Overall, how well or badly do you think the following work in the UK?</t>
        </is>
      </c>
    </row>
    <row r="6" ht="74" customHeight="1">
      <c r="C6" s="27" t="inlineStr">
        <is>
          <t>The justice system (e.g. courts, jury trials, independent judges and magistrates)</t>
        </is>
      </c>
      <c r="D6" s="27" t="inlineStr">
        <is>
          <t>Prisons</t>
        </is>
      </c>
      <c r="E6" s="27" t="inlineStr">
        <is>
          <t>The police</t>
        </is>
      </c>
      <c r="F6" s="27" t="inlineStr">
        <is>
          <t>Fire service</t>
        </is>
      </c>
      <c r="G6" s="27" t="inlineStr">
        <is>
          <t>GPs</t>
        </is>
      </c>
      <c r="H6" s="27" t="inlineStr">
        <is>
          <t>Hospitals</t>
        </is>
      </c>
    </row>
    <row r="7">
      <c r="B7" s="26" t="inlineStr">
        <is>
          <t>Very well</t>
        </is>
      </c>
      <c r="C7" s="24" t="n">
        <v>0.05831641505932587</v>
      </c>
      <c r="D7" s="24" t="n">
        <v>0.03358712069209165</v>
      </c>
      <c r="E7" s="24" t="n">
        <v>0.08516581560078985</v>
      </c>
      <c r="F7" s="24" t="n">
        <v>0.3260686167708809</v>
      </c>
      <c r="G7" s="24" t="n">
        <v>0.122471985048994</v>
      </c>
      <c r="H7" s="24" t="n">
        <v>0.1343723840196997</v>
      </c>
    </row>
    <row r="8">
      <c r="B8" s="26" t="inlineStr">
        <is>
          <t>Quite well</t>
        </is>
      </c>
      <c r="C8" s="24" t="n">
        <v>0.242021491262532</v>
      </c>
      <c r="D8" s="24" t="n">
        <v>0.1596675973124056</v>
      </c>
      <c r="E8" s="24" t="n">
        <v>0.3132375042033552</v>
      </c>
      <c r="F8" s="24" t="n">
        <v>0.4719279939886761</v>
      </c>
      <c r="G8" s="24" t="n">
        <v>0.3545678000701164</v>
      </c>
      <c r="H8" s="24" t="n">
        <v>0.3549144496241401</v>
      </c>
    </row>
    <row r="9">
      <c r="B9" s="26" t="inlineStr">
        <is>
          <t>Neither well nor badly</t>
        </is>
      </c>
      <c r="C9" s="24" t="n">
        <v>0.2312535118611474</v>
      </c>
      <c r="D9" s="24" t="n">
        <v>0.251739311206136</v>
      </c>
      <c r="E9" s="24" t="n">
        <v>0.218781185563877</v>
      </c>
      <c r="F9" s="24" t="n">
        <v>0.123493417793655</v>
      </c>
      <c r="G9" s="24" t="n">
        <v>0.2297754403874726</v>
      </c>
      <c r="H9" s="24" t="n">
        <v>0.2298473298018275</v>
      </c>
    </row>
    <row r="10">
      <c r="B10" s="26" t="inlineStr">
        <is>
          <t>Quite badly</t>
        </is>
      </c>
      <c r="C10" s="24" t="n">
        <v>0.2617810454124495</v>
      </c>
      <c r="D10" s="24" t="n">
        <v>0.3365942433737478</v>
      </c>
      <c r="E10" s="24" t="n">
        <v>0.2299460327473087</v>
      </c>
      <c r="F10" s="24" t="n">
        <v>0.03138948986789086</v>
      </c>
      <c r="G10" s="24" t="n">
        <v>0.1855957164776866</v>
      </c>
      <c r="H10" s="24" t="n">
        <v>0.196652745557626</v>
      </c>
    </row>
    <row r="11">
      <c r="B11" s="26" t="inlineStr">
        <is>
          <t>Very badly</t>
        </is>
      </c>
      <c r="C11" s="24" t="n">
        <v>0.1775629442844742</v>
      </c>
      <c r="D11" s="24" t="n">
        <v>0.1745322010429567</v>
      </c>
      <c r="E11" s="24" t="n">
        <v>0.1366400215466083</v>
      </c>
      <c r="F11" s="24" t="n">
        <v>0.01589318590052784</v>
      </c>
      <c r="G11" s="24" t="n">
        <v>0.09114454774467147</v>
      </c>
      <c r="H11" s="24" t="n">
        <v>0.07641508768889424</v>
      </c>
    </row>
    <row r="12">
      <c r="B12" s="26" t="inlineStr">
        <is>
          <t>Don’t know</t>
        </is>
      </c>
      <c r="C12" s="24" t="n">
        <v>0.02906459212007093</v>
      </c>
      <c r="D12" s="24" t="n">
        <v>0.04387952637266224</v>
      </c>
      <c r="E12" s="24" t="n">
        <v>0.01622944033806097</v>
      </c>
      <c r="F12" s="24" t="n">
        <v>0.0312272956783692</v>
      </c>
      <c r="G12" s="24" t="n">
        <v>0.01644451027105893</v>
      </c>
      <c r="H12" s="24" t="n">
        <v>0.007798003307812451</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9">
      <c r="B19">
        <f>HYPERLINK("#Contents!A1", "Return to Contents")</f>
        <v/>
      </c>
    </row>
  </sheetData>
  <pageMargins left="0.75" right="0.75" top="1" bottom="1" header="0.5" footer="0.5"/>
  <drawing xmlns:r="http://schemas.openxmlformats.org/officeDocument/2006/relationships" r:id="rId1"/>
</worksheet>
</file>

<file path=xl/worksheets/sheet38.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following work in the UK?: The justice system (e.g. courts, jury trials, independent judges and magistrates)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0.05831641505932587</v>
      </c>
      <c r="D9" s="24" t="n">
        <v>0.07368413477024402</v>
      </c>
      <c r="E9" s="24" t="n">
        <v>0.04305648959345932</v>
      </c>
      <c r="G9" s="24" t="n">
        <v>0.08621510176334454</v>
      </c>
      <c r="H9" s="24" t="n">
        <v>0.1153704803545917</v>
      </c>
      <c r="I9" s="24" t="n">
        <v>0.0786217780504341</v>
      </c>
      <c r="J9" s="24" t="n">
        <v>0.03170547087725444</v>
      </c>
      <c r="K9" s="24" t="n">
        <v>0.01950060437265854</v>
      </c>
      <c r="L9" s="24" t="n">
        <v>0.02478362778495743</v>
      </c>
      <c r="N9" s="24" t="n">
        <v>0.0433693117712824</v>
      </c>
      <c r="O9" s="24" t="n">
        <v>0.05439434054932479</v>
      </c>
      <c r="P9" s="24" t="n">
        <v>0.0522871945749115</v>
      </c>
      <c r="Q9" s="24" t="n">
        <v>0.04142865373069474</v>
      </c>
      <c r="R9" s="24" t="n">
        <v>0.06250631217406469</v>
      </c>
      <c r="S9" s="24" t="n">
        <v>0.05329543987470754</v>
      </c>
      <c r="T9" s="24" t="n">
        <v>0.06231168527568699</v>
      </c>
      <c r="U9" s="24" t="n">
        <v>0.1015061908438393</v>
      </c>
      <c r="V9" s="24" t="n">
        <v>0.03546585192227346</v>
      </c>
      <c r="W9" s="24" t="n">
        <v>0.05410509167999802</v>
      </c>
      <c r="Y9" s="24" t="n">
        <v>0.08404807415718868</v>
      </c>
      <c r="Z9" s="24" t="n">
        <v>0.04591899511440199</v>
      </c>
      <c r="AA9" s="24" t="n">
        <v>0.05620224031266582</v>
      </c>
      <c r="AB9" s="24" t="n">
        <v>0.04525521891352589</v>
      </c>
      <c r="AD9" s="24" t="n">
        <v>0.05891929677823721</v>
      </c>
      <c r="AE9" s="24" t="n">
        <v>0.07959524870072714</v>
      </c>
      <c r="AF9" s="24" t="n">
        <v>0.07066489566944326</v>
      </c>
      <c r="AG9" s="24" t="n">
        <v>0.07316198440342613</v>
      </c>
      <c r="AH9" s="24" t="n">
        <v>0.03260634344633125</v>
      </c>
      <c r="AI9" s="24" t="n">
        <v>0.04734728844111292</v>
      </c>
      <c r="AJ9" s="24" t="n">
        <v>0.03474342762915227</v>
      </c>
      <c r="AL9" s="24" t="n">
        <v>0.07217677448130394</v>
      </c>
      <c r="AM9" s="24" t="n">
        <v>0.1138530029548291</v>
      </c>
      <c r="AN9" s="24" t="n">
        <v>0.0647553552217095</v>
      </c>
      <c r="AO9" s="24" t="n">
        <v>0.05427216384180811</v>
      </c>
      <c r="AP9" s="24" t="n">
        <v>0.02158995901920038</v>
      </c>
      <c r="AQ9" s="24" t="n">
        <v>0.01630912942496256</v>
      </c>
      <c r="AR9" s="24" t="n">
        <v>0.04654915887550614</v>
      </c>
      <c r="AS9" s="24" t="n">
        <v>0.0379344385681453</v>
      </c>
      <c r="AU9" s="24" t="n">
        <v>0.02141526780607087</v>
      </c>
      <c r="AV9" s="24" t="n">
        <v>0.03924427263308723</v>
      </c>
      <c r="AW9" s="24" t="n">
        <v>0.09038540861673908</v>
      </c>
      <c r="AX9" s="24" t="n">
        <v>0.06914235818734273</v>
      </c>
    </row>
    <row r="10" ht="19" customHeight="1">
      <c r="B10" s="26" t="inlineStr">
        <is>
          <t>Quite well</t>
        </is>
      </c>
      <c r="C10" s="24" t="n">
        <v>0.242021491262532</v>
      </c>
      <c r="D10" s="24" t="n">
        <v>0.2529091289197978</v>
      </c>
      <c r="E10" s="24" t="n">
        <v>0.2316911887922929</v>
      </c>
      <c r="G10" s="24" t="n">
        <v>0.2195384020499643</v>
      </c>
      <c r="H10" s="24" t="n">
        <v>0.2950021090439596</v>
      </c>
      <c r="I10" s="24" t="n">
        <v>0.2035687831465312</v>
      </c>
      <c r="J10" s="24" t="n">
        <v>0.2115121717382311</v>
      </c>
      <c r="K10" s="24" t="n">
        <v>0.225108686884636</v>
      </c>
      <c r="L10" s="24" t="n">
        <v>0.2810360322404377</v>
      </c>
      <c r="N10" s="24" t="n">
        <v>0.1690064628405754</v>
      </c>
      <c r="O10" s="24" t="n">
        <v>0.305300820594534</v>
      </c>
      <c r="P10" s="24" t="n">
        <v>0.2387100207105642</v>
      </c>
      <c r="Q10" s="24" t="n">
        <v>0.2441241595151606</v>
      </c>
      <c r="R10" s="24" t="n">
        <v>0.2841141863440049</v>
      </c>
      <c r="S10" s="24" t="n">
        <v>0.2680050540664526</v>
      </c>
      <c r="T10" s="24" t="n">
        <v>0.2891848806207369</v>
      </c>
      <c r="U10" s="24" t="n">
        <v>0.2425873719889451</v>
      </c>
      <c r="V10" s="24" t="n">
        <v>0.1671438371634347</v>
      </c>
      <c r="W10" s="24" t="n">
        <v>0.2600348272274604</v>
      </c>
      <c r="Y10" s="24" t="n">
        <v>0.2925623699467571</v>
      </c>
      <c r="Z10" s="24" t="n">
        <v>0.2469285813000304</v>
      </c>
      <c r="AA10" s="24" t="n">
        <v>0.2267109283179239</v>
      </c>
      <c r="AB10" s="24" t="n">
        <v>0.1958170782159007</v>
      </c>
      <c r="AD10" s="24" t="n">
        <v>0.2850997626167908</v>
      </c>
      <c r="AE10" s="24" t="n">
        <v>0.3222622305484195</v>
      </c>
      <c r="AF10" s="24" t="n">
        <v>0.2937268339651353</v>
      </c>
      <c r="AG10" s="24" t="n">
        <v>0.1820124507370567</v>
      </c>
      <c r="AH10" s="24" t="n">
        <v>0.1562217681024942</v>
      </c>
      <c r="AI10" s="24" t="n">
        <v>0.1007947486158407</v>
      </c>
      <c r="AJ10" s="24" t="n">
        <v>0.1513885634699176</v>
      </c>
      <c r="AL10" s="24" t="n">
        <v>0.3353633478568322</v>
      </c>
      <c r="AM10" s="24" t="n">
        <v>0.3716607852009253</v>
      </c>
      <c r="AN10" s="24" t="n">
        <v>0.2735973360130363</v>
      </c>
      <c r="AO10" s="24" t="n">
        <v>0.1978080750157795</v>
      </c>
      <c r="AP10" s="24" t="n">
        <v>0.1777698278090565</v>
      </c>
      <c r="AQ10" s="24" t="n">
        <v>0.09232727615356993</v>
      </c>
      <c r="AR10" s="24" t="n">
        <v>0.1683740538833545</v>
      </c>
      <c r="AS10" s="24" t="n">
        <v>0.1123924850232506</v>
      </c>
      <c r="AU10" s="24" t="n">
        <v>0.2445548040564592</v>
      </c>
      <c r="AV10" s="24" t="n">
        <v>0.2005745402376643</v>
      </c>
      <c r="AW10" s="24" t="n">
        <v>0.2806651505905043</v>
      </c>
      <c r="AX10" s="24" t="n">
        <v>0.2260496809061157</v>
      </c>
    </row>
    <row r="11" ht="19" customHeight="1">
      <c r="B11" s="26" t="inlineStr">
        <is>
          <t>Neither well nor badly</t>
        </is>
      </c>
      <c r="C11" s="24" t="n">
        <v>0.2312535118611474</v>
      </c>
      <c r="D11" s="24" t="n">
        <v>0.2168503671638695</v>
      </c>
      <c r="E11" s="24" t="n">
        <v>0.2455645434579042</v>
      </c>
      <c r="G11" s="24" t="n">
        <v>0.2492938023582133</v>
      </c>
      <c r="H11" s="24" t="n">
        <v>0.1913002358948878</v>
      </c>
      <c r="I11" s="24" t="n">
        <v>0.2584557722018854</v>
      </c>
      <c r="J11" s="24" t="n">
        <v>0.2344493777187583</v>
      </c>
      <c r="K11" s="24" t="n">
        <v>0.2493164203492075</v>
      </c>
      <c r="L11" s="24" t="n">
        <v>0.2150840183094101</v>
      </c>
      <c r="N11" s="24" t="n">
        <v>0.3020162177145464</v>
      </c>
      <c r="O11" s="24" t="n">
        <v>0.204096027047438</v>
      </c>
      <c r="P11" s="24" t="n">
        <v>0.2357057515186566</v>
      </c>
      <c r="Q11" s="24" t="n">
        <v>0.2485476558315327</v>
      </c>
      <c r="R11" s="24" t="n">
        <v>0.2307588577674308</v>
      </c>
      <c r="S11" s="24" t="n">
        <v>0.2070133098163409</v>
      </c>
      <c r="T11" s="24" t="n">
        <v>0.2221157547672842</v>
      </c>
      <c r="U11" s="24" t="n">
        <v>0.2271033180908801</v>
      </c>
      <c r="V11" s="24" t="n">
        <v>0.2259468902459914</v>
      </c>
      <c r="W11" s="24" t="n">
        <v>0.2310327724804833</v>
      </c>
      <c r="Y11" s="24" t="n">
        <v>0.209787008948701</v>
      </c>
      <c r="Z11" s="24" t="n">
        <v>0.2173308828191829</v>
      </c>
      <c r="AA11" s="24" t="n">
        <v>0.2471116677162879</v>
      </c>
      <c r="AB11" s="24" t="n">
        <v>0.254933846799625</v>
      </c>
      <c r="AD11" s="24" t="n">
        <v>0.2154120746995339</v>
      </c>
      <c r="AE11" s="24" t="n">
        <v>0.2183323865440333</v>
      </c>
      <c r="AF11" s="24" t="n">
        <v>0.2238134439799619</v>
      </c>
      <c r="AG11" s="24" t="n">
        <v>0.2218761789200838</v>
      </c>
      <c r="AH11" s="24" t="n">
        <v>0.2092696066650228</v>
      </c>
      <c r="AI11" s="24" t="n">
        <v>0.3033226761746837</v>
      </c>
      <c r="AJ11" s="24" t="n">
        <v>0.2772850874845684</v>
      </c>
      <c r="AL11" s="24" t="n">
        <v>0.2440787748907038</v>
      </c>
      <c r="AM11" s="24" t="n">
        <v>0.2401513274050338</v>
      </c>
      <c r="AN11" s="24" t="n">
        <v>0.2070121216506069</v>
      </c>
      <c r="AO11" s="24" t="n">
        <v>0.2391529181318271</v>
      </c>
      <c r="AP11" s="24" t="n">
        <v>0.1985220186551203</v>
      </c>
      <c r="AQ11" s="24" t="n">
        <v>0.2620334724108719</v>
      </c>
      <c r="AR11" s="24" t="n">
        <v>0.2791635663465376</v>
      </c>
      <c r="AS11" s="24" t="n">
        <v>0.2007225534781668</v>
      </c>
      <c r="AU11" s="24" t="n">
        <v>0.2638097033161475</v>
      </c>
      <c r="AV11" s="24" t="n">
        <v>0.2058982361511104</v>
      </c>
      <c r="AW11" s="24" t="n">
        <v>0.204472886560262</v>
      </c>
      <c r="AX11" s="24" t="n">
        <v>0.2873588861898709</v>
      </c>
    </row>
    <row r="12" ht="19" customHeight="1">
      <c r="B12" s="26" t="inlineStr">
        <is>
          <t>Quite badly</t>
        </is>
      </c>
      <c r="C12" s="24" t="n">
        <v>0.2617810454124495</v>
      </c>
      <c r="D12" s="24" t="n">
        <v>0.2403257818472214</v>
      </c>
      <c r="E12" s="24" t="n">
        <v>0.2826847593418642</v>
      </c>
      <c r="G12" s="24" t="n">
        <v>0.2761485579270364</v>
      </c>
      <c r="H12" s="24" t="n">
        <v>0.2209103507025824</v>
      </c>
      <c r="I12" s="24" t="n">
        <v>0.2648694000224803</v>
      </c>
      <c r="J12" s="24" t="n">
        <v>0.275887065569473</v>
      </c>
      <c r="K12" s="24" t="n">
        <v>0.2590840851950612</v>
      </c>
      <c r="L12" s="24" t="n">
        <v>0.2733834481801404</v>
      </c>
      <c r="N12" s="24" t="n">
        <v>0.2643295233189627</v>
      </c>
      <c r="O12" s="24" t="n">
        <v>0.3112423399818232</v>
      </c>
      <c r="P12" s="24" t="n">
        <v>0.2787912718784318</v>
      </c>
      <c r="Q12" s="24" t="n">
        <v>0.2573216580892841</v>
      </c>
      <c r="R12" s="24" t="n">
        <v>0.2202537909725044</v>
      </c>
      <c r="S12" s="24" t="n">
        <v>0.2543037637830987</v>
      </c>
      <c r="T12" s="24" t="n">
        <v>0.2589393740283307</v>
      </c>
      <c r="U12" s="24" t="n">
        <v>0.2316528916583651</v>
      </c>
      <c r="V12" s="24" t="n">
        <v>0.3110182098767653</v>
      </c>
      <c r="W12" s="24" t="n">
        <v>0.2369986795159603</v>
      </c>
      <c r="Y12" s="24" t="n">
        <v>0.2382776435407146</v>
      </c>
      <c r="Z12" s="24" t="n">
        <v>0.2734777193047603</v>
      </c>
      <c r="AA12" s="24" t="n">
        <v>0.2578857116853186</v>
      </c>
      <c r="AB12" s="24" t="n">
        <v>0.27845146561358</v>
      </c>
      <c r="AD12" s="24" t="n">
        <v>0.2270075019661498</v>
      </c>
      <c r="AE12" s="24" t="n">
        <v>0.2412518192806837</v>
      </c>
      <c r="AF12" s="24" t="n">
        <v>0.2783440634574411</v>
      </c>
      <c r="AG12" s="24" t="n">
        <v>0.2836648842865346</v>
      </c>
      <c r="AH12" s="24" t="n">
        <v>0.2656901022131837</v>
      </c>
      <c r="AI12" s="24" t="n">
        <v>0.3048920761734763</v>
      </c>
      <c r="AJ12" s="24" t="n">
        <v>0.3032132432985024</v>
      </c>
      <c r="AL12" s="24" t="n">
        <v>0.2216527865141049</v>
      </c>
      <c r="AM12" s="24" t="n">
        <v>0.1808340536413429</v>
      </c>
      <c r="AN12" s="24" t="n">
        <v>0.3225608437875847</v>
      </c>
      <c r="AO12" s="24" t="n">
        <v>0.3038054262571749</v>
      </c>
      <c r="AP12" s="24" t="n">
        <v>0.284815922335942</v>
      </c>
      <c r="AQ12" s="24" t="n">
        <v>0.3260003763386276</v>
      </c>
      <c r="AR12" s="24" t="n">
        <v>0.2584894987358297</v>
      </c>
      <c r="AS12" s="24" t="n">
        <v>0.3194720327011947</v>
      </c>
      <c r="AU12" s="24" t="n">
        <v>0.2831491764191861</v>
      </c>
      <c r="AV12" s="24" t="n">
        <v>0.2634078959577068</v>
      </c>
      <c r="AW12" s="24" t="n">
        <v>0.2649796371875043</v>
      </c>
      <c r="AX12" s="24" t="n">
        <v>0.2255882560782752</v>
      </c>
    </row>
    <row r="13" ht="19" customHeight="1">
      <c r="B13" s="26" t="inlineStr">
        <is>
          <t>Very badly</t>
        </is>
      </c>
      <c r="C13" s="24" t="n">
        <v>0.1775629442844742</v>
      </c>
      <c r="D13" s="24" t="n">
        <v>0.19668901881211</v>
      </c>
      <c r="E13" s="24" t="n">
        <v>0.1589343840993886</v>
      </c>
      <c r="G13" s="24" t="n">
        <v>0.121649995999933</v>
      </c>
      <c r="H13" s="24" t="n">
        <v>0.1451787487020786</v>
      </c>
      <c r="I13" s="24" t="n">
        <v>0.1714198379457214</v>
      </c>
      <c r="J13" s="24" t="n">
        <v>0.209082936182323</v>
      </c>
      <c r="K13" s="24" t="n">
        <v>0.2254355370185693</v>
      </c>
      <c r="L13" s="24" t="n">
        <v>0.1879874972610822</v>
      </c>
      <c r="N13" s="24" t="n">
        <v>0.2110529848780911</v>
      </c>
      <c r="O13" s="24" t="n">
        <v>0.1151860004744139</v>
      </c>
      <c r="P13" s="24" t="n">
        <v>0.1688712798777002</v>
      </c>
      <c r="Q13" s="24" t="n">
        <v>0.173096579753523</v>
      </c>
      <c r="R13" s="24" t="n">
        <v>0.1773515991122649</v>
      </c>
      <c r="S13" s="24" t="n">
        <v>0.1801566565794794</v>
      </c>
      <c r="T13" s="24" t="n">
        <v>0.1345719905095318</v>
      </c>
      <c r="U13" s="24" t="n">
        <v>0.1802390640668387</v>
      </c>
      <c r="V13" s="24" t="n">
        <v>0.2133653660915249</v>
      </c>
      <c r="W13" s="24" t="n">
        <v>0.1870239408835067</v>
      </c>
      <c r="Y13" s="24" t="n">
        <v>0.1555954782789564</v>
      </c>
      <c r="Z13" s="24" t="n">
        <v>0.1811333649456664</v>
      </c>
      <c r="AA13" s="24" t="n">
        <v>0.1801206760295929</v>
      </c>
      <c r="AB13" s="24" t="n">
        <v>0.1953309069884115</v>
      </c>
      <c r="AD13" s="24" t="n">
        <v>0.196976393229824</v>
      </c>
      <c r="AE13" s="24" t="n">
        <v>0.1182227036820238</v>
      </c>
      <c r="AF13" s="24" t="n">
        <v>0.1070306153047252</v>
      </c>
      <c r="AG13" s="24" t="n">
        <v>0.1938132027413845</v>
      </c>
      <c r="AH13" s="24" t="n">
        <v>0.3245670669035256</v>
      </c>
      <c r="AI13" s="24" t="n">
        <v>0.09718076234191433</v>
      </c>
      <c r="AJ13" s="24" t="n">
        <v>0.1841584741328409</v>
      </c>
      <c r="AL13" s="24" t="n">
        <v>0.1200901044092147</v>
      </c>
      <c r="AM13" s="24" t="n">
        <v>0.06462965398705955</v>
      </c>
      <c r="AN13" s="24" t="n">
        <v>0.09700860208778633</v>
      </c>
      <c r="AO13" s="24" t="n">
        <v>0.1807759652605574</v>
      </c>
      <c r="AP13" s="24" t="n">
        <v>0.3088743984641003</v>
      </c>
      <c r="AQ13" s="24" t="n">
        <v>0.226974510293722</v>
      </c>
      <c r="AR13" s="24" t="n">
        <v>0.1655077895798389</v>
      </c>
      <c r="AS13" s="24" t="n">
        <v>0.3052268166460239</v>
      </c>
      <c r="AU13" s="24" t="n">
        <v>0.1548735261945367</v>
      </c>
      <c r="AV13" s="24" t="n">
        <v>0.2669264435687847</v>
      </c>
      <c r="AW13" s="24" t="n">
        <v>0.1353310516760106</v>
      </c>
      <c r="AX13" s="24" t="n">
        <v>0.1482027957848507</v>
      </c>
    </row>
    <row r="14" ht="19" customHeight="1">
      <c r="B14" s="26" t="inlineStr">
        <is>
          <t>Don’t know</t>
        </is>
      </c>
      <c r="C14" s="24" t="n">
        <v>0.02906459212007093</v>
      </c>
      <c r="D14" s="24" t="n">
        <v>0.01954156848675733</v>
      </c>
      <c r="E14" s="24" t="n">
        <v>0.03806863471509078</v>
      </c>
      <c r="G14" s="24" t="n">
        <v>0.04715413990150851</v>
      </c>
      <c r="H14" s="24" t="n">
        <v>0.03223807530190002</v>
      </c>
      <c r="I14" s="24" t="n">
        <v>0.02306442863294753</v>
      </c>
      <c r="J14" s="24" t="n">
        <v>0.03736297791396016</v>
      </c>
      <c r="K14" s="24" t="n">
        <v>0.02155466617986742</v>
      </c>
      <c r="L14" s="24" t="n">
        <v>0.01772537622397212</v>
      </c>
      <c r="N14" s="24" t="n">
        <v>0.0102254994765418</v>
      </c>
      <c r="O14" s="24" t="n">
        <v>0.009780471352466345</v>
      </c>
      <c r="P14" s="24" t="n">
        <v>0.02563448143973575</v>
      </c>
      <c r="Q14" s="24" t="n">
        <v>0.0354812930798048</v>
      </c>
      <c r="R14" s="24" t="n">
        <v>0.0250152536297304</v>
      </c>
      <c r="S14" s="24" t="n">
        <v>0.03722577587992086</v>
      </c>
      <c r="T14" s="24" t="n">
        <v>0.03287631479842943</v>
      </c>
      <c r="U14" s="24" t="n">
        <v>0.01691116335113161</v>
      </c>
      <c r="V14" s="24" t="n">
        <v>0.04705984470001032</v>
      </c>
      <c r="W14" s="24" t="n">
        <v>0.03080468821259136</v>
      </c>
      <c r="Y14" s="24" t="n">
        <v>0.01972942512768215</v>
      </c>
      <c r="Z14" s="24" t="n">
        <v>0.03521045651595803</v>
      </c>
      <c r="AA14" s="24" t="n">
        <v>0.03196877593821087</v>
      </c>
      <c r="AB14" s="24" t="n">
        <v>0.03021148346895684</v>
      </c>
      <c r="AD14" s="24" t="n">
        <v>0.01658497070946453</v>
      </c>
      <c r="AE14" s="24" t="n">
        <v>0.02033561124411277</v>
      </c>
      <c r="AF14" s="24" t="n">
        <v>0.02642014762329331</v>
      </c>
      <c r="AG14" s="24" t="n">
        <v>0.045471298911514</v>
      </c>
      <c r="AH14" s="24" t="n">
        <v>0.01164511266944226</v>
      </c>
      <c r="AI14" s="24" t="n">
        <v>0.1464624482529721</v>
      </c>
      <c r="AJ14" s="24" t="n">
        <v>0.04921120398501858</v>
      </c>
      <c r="AL14" s="24" t="n">
        <v>0.006638211847840345</v>
      </c>
      <c r="AM14" s="24" t="n">
        <v>0.02887117681080934</v>
      </c>
      <c r="AN14" s="24" t="n">
        <v>0.03506574123927642</v>
      </c>
      <c r="AO14" s="24" t="n">
        <v>0.02418545149285303</v>
      </c>
      <c r="AP14" s="24" t="n">
        <v>0.008427873716580582</v>
      </c>
      <c r="AQ14" s="24" t="n">
        <v>0.07635523537824587</v>
      </c>
      <c r="AR14" s="24" t="n">
        <v>0.0819159325789332</v>
      </c>
      <c r="AS14" s="24" t="n">
        <v>0.02425167358321861</v>
      </c>
      <c r="AU14" s="24" t="n">
        <v>0.03219752220759958</v>
      </c>
      <c r="AV14" s="24" t="n">
        <v>0.02394861145164639</v>
      </c>
      <c r="AW14" s="24" t="n">
        <v>0.02416586536897988</v>
      </c>
      <c r="AX14" s="24" t="n">
        <v>0.04365802285354485</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39.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following work in the UK?: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0.03358712069209165</v>
      </c>
      <c r="D9" s="24" t="n">
        <v>0.04157091310798296</v>
      </c>
      <c r="E9" s="24" t="n">
        <v>0.02587807398961204</v>
      </c>
      <c r="G9" s="24" t="n">
        <v>0.06880746042025501</v>
      </c>
      <c r="H9" s="24" t="n">
        <v>0.07112762212766369</v>
      </c>
      <c r="I9" s="24" t="n">
        <v>0.04246901613379288</v>
      </c>
      <c r="J9" s="24" t="n">
        <v>0.006600999906231003</v>
      </c>
      <c r="K9" s="24" t="n">
        <v>0.009346808334849846</v>
      </c>
      <c r="L9" s="24" t="n">
        <v>0.01084990256323584</v>
      </c>
      <c r="N9" s="24" t="n">
        <v>0.0126189393228239</v>
      </c>
      <c r="O9" s="24" t="n">
        <v>0.05392321873689447</v>
      </c>
      <c r="P9" s="24" t="n">
        <v>0.05622804115991091</v>
      </c>
      <c r="Q9" s="24" t="n">
        <v>0.02660001401323379</v>
      </c>
      <c r="R9" s="24" t="n">
        <v>0.03572136752247531</v>
      </c>
      <c r="S9" s="24" t="n">
        <v>0.04313776599775234</v>
      </c>
      <c r="T9" s="24" t="n">
        <v>0.03041915543073993</v>
      </c>
      <c r="U9" s="24" t="n">
        <v>0.04300341660065837</v>
      </c>
      <c r="V9" s="24" t="n">
        <v>0.006784371679575569</v>
      </c>
      <c r="W9" s="24" t="n">
        <v>0.03046684954101176</v>
      </c>
      <c r="Y9" s="24" t="n">
        <v>0.04488757355098749</v>
      </c>
      <c r="Z9" s="24" t="n">
        <v>0.03085832989873053</v>
      </c>
      <c r="AA9" s="24" t="n">
        <v>0.02094415806122983</v>
      </c>
      <c r="AB9" s="24" t="n">
        <v>0.03534092356315142</v>
      </c>
      <c r="AD9" s="24" t="n">
        <v>0.0354132502128901</v>
      </c>
      <c r="AE9" s="24" t="n">
        <v>0.0439657423624394</v>
      </c>
      <c r="AF9" s="24" t="n">
        <v>0.02476725769129111</v>
      </c>
      <c r="AG9" s="24" t="n">
        <v>0.02297731447884241</v>
      </c>
      <c r="AH9" s="24" t="n">
        <v>0.04048617263085092</v>
      </c>
      <c r="AI9" s="24" t="n">
        <v>0</v>
      </c>
      <c r="AJ9" s="24" t="n">
        <v>0.0211726845957637</v>
      </c>
      <c r="AL9" s="24" t="n">
        <v>0.05002421384565803</v>
      </c>
      <c r="AM9" s="24" t="n">
        <v>0.06996938315106606</v>
      </c>
      <c r="AN9" s="24" t="n">
        <v>0.02056947069225234</v>
      </c>
      <c r="AO9" s="24" t="n">
        <v>0.01919150078206079</v>
      </c>
      <c r="AP9" s="24" t="n">
        <v>0.03281505811328202</v>
      </c>
      <c r="AQ9" s="24" t="n">
        <v>0</v>
      </c>
      <c r="AR9" s="24" t="n">
        <v>0</v>
      </c>
      <c r="AS9" s="24" t="n">
        <v>0</v>
      </c>
      <c r="AU9" s="24" t="n">
        <v>0.01783775519855244</v>
      </c>
      <c r="AV9" s="24" t="n">
        <v>0.02255466125561839</v>
      </c>
      <c r="AW9" s="24" t="n">
        <v>0.04949662702970371</v>
      </c>
      <c r="AX9" s="24" t="n">
        <v>0.03830220986547977</v>
      </c>
    </row>
    <row r="10" ht="19" customHeight="1">
      <c r="B10" s="26" t="inlineStr">
        <is>
          <t>Quite well</t>
        </is>
      </c>
      <c r="C10" s="24" t="n">
        <v>0.1596675973124056</v>
      </c>
      <c r="D10" s="24" t="n">
        <v>0.1781067831122011</v>
      </c>
      <c r="E10" s="24" t="n">
        <v>0.141300944933267</v>
      </c>
      <c r="G10" s="24" t="n">
        <v>0.1776945808232845</v>
      </c>
      <c r="H10" s="24" t="n">
        <v>0.2432339679998583</v>
      </c>
      <c r="I10" s="24" t="n">
        <v>0.1829521092342689</v>
      </c>
      <c r="J10" s="24" t="n">
        <v>0.1233091372779464</v>
      </c>
      <c r="K10" s="24" t="n">
        <v>0.1197657191755721</v>
      </c>
      <c r="L10" s="24" t="n">
        <v>0.1173271698718309</v>
      </c>
      <c r="N10" s="24" t="n">
        <v>0.1345393414398116</v>
      </c>
      <c r="O10" s="24" t="n">
        <v>0.2007789929606985</v>
      </c>
      <c r="P10" s="24" t="n">
        <v>0.1465589703808065</v>
      </c>
      <c r="Q10" s="24" t="n">
        <v>0.1893623222550145</v>
      </c>
      <c r="R10" s="24" t="n">
        <v>0.1863449949089326</v>
      </c>
      <c r="S10" s="24" t="n">
        <v>0.201175078189694</v>
      </c>
      <c r="T10" s="24" t="n">
        <v>0.1478818529117997</v>
      </c>
      <c r="U10" s="24" t="n">
        <v>0.1873611055768243</v>
      </c>
      <c r="V10" s="24" t="n">
        <v>0.1178482121537879</v>
      </c>
      <c r="W10" s="24" t="n">
        <v>0.106032967083244</v>
      </c>
      <c r="Y10" s="24" t="n">
        <v>0.2083012116270493</v>
      </c>
      <c r="Z10" s="24" t="n">
        <v>0.1281596394109402</v>
      </c>
      <c r="AA10" s="24" t="n">
        <v>0.1542344489168842</v>
      </c>
      <c r="AB10" s="24" t="n">
        <v>0.1446297247423703</v>
      </c>
      <c r="AD10" s="24" t="n">
        <v>0.1884609503790776</v>
      </c>
      <c r="AE10" s="24" t="n">
        <v>0.2011711766462921</v>
      </c>
      <c r="AF10" s="24" t="n">
        <v>0.1558980211493913</v>
      </c>
      <c r="AG10" s="24" t="n">
        <v>0.1726174702666903</v>
      </c>
      <c r="AH10" s="24" t="n">
        <v>0.1080003463326001</v>
      </c>
      <c r="AI10" s="24" t="n">
        <v>0.1495781257481867</v>
      </c>
      <c r="AJ10" s="24" t="n">
        <v>0.1053538955331675</v>
      </c>
      <c r="AL10" s="24" t="n">
        <v>0.2210148938987468</v>
      </c>
      <c r="AM10" s="24" t="n">
        <v>0.2361287047600298</v>
      </c>
      <c r="AN10" s="24" t="n">
        <v>0.1315110484888097</v>
      </c>
      <c r="AO10" s="24" t="n">
        <v>0.1454117615780556</v>
      </c>
      <c r="AP10" s="24" t="n">
        <v>0.1298902792545112</v>
      </c>
      <c r="AQ10" s="24" t="n">
        <v>0.07942403757787857</v>
      </c>
      <c r="AR10" s="24" t="n">
        <v>0.1029108393516011</v>
      </c>
      <c r="AS10" s="24" t="n">
        <v>0.09978566109799557</v>
      </c>
      <c r="AU10" s="24" t="n">
        <v>0.1373867708671193</v>
      </c>
      <c r="AV10" s="24" t="n">
        <v>0.1156450641923141</v>
      </c>
      <c r="AW10" s="24" t="n">
        <v>0.185222775732952</v>
      </c>
      <c r="AX10" s="24" t="n">
        <v>0.2063452911401688</v>
      </c>
    </row>
    <row r="11" ht="19" customHeight="1">
      <c r="B11" s="26" t="inlineStr">
        <is>
          <t>Neither well nor badly</t>
        </is>
      </c>
      <c r="C11" s="24" t="n">
        <v>0.251739311206136</v>
      </c>
      <c r="D11" s="24" t="n">
        <v>0.2410961394994978</v>
      </c>
      <c r="E11" s="24" t="n">
        <v>0.262486411154572</v>
      </c>
      <c r="G11" s="24" t="n">
        <v>0.2584313260855515</v>
      </c>
      <c r="H11" s="24" t="n">
        <v>0.265339784691906</v>
      </c>
      <c r="I11" s="24" t="n">
        <v>0.2701728831520994</v>
      </c>
      <c r="J11" s="24" t="n">
        <v>0.2585332564045433</v>
      </c>
      <c r="K11" s="24" t="n">
        <v>0.1963089159437252</v>
      </c>
      <c r="L11" s="24" t="n">
        <v>0.2530573300137113</v>
      </c>
      <c r="N11" s="24" t="n">
        <v>0.2791150731597245</v>
      </c>
      <c r="O11" s="24" t="n">
        <v>0.296752924770949</v>
      </c>
      <c r="P11" s="24" t="n">
        <v>0.258937073356891</v>
      </c>
      <c r="Q11" s="24" t="n">
        <v>0.1946607272714457</v>
      </c>
      <c r="R11" s="24" t="n">
        <v>0.2761451638379468</v>
      </c>
      <c r="S11" s="24" t="n">
        <v>0.2397214540771645</v>
      </c>
      <c r="T11" s="24" t="n">
        <v>0.2291125344231255</v>
      </c>
      <c r="U11" s="24" t="n">
        <v>0.2391325342106205</v>
      </c>
      <c r="V11" s="24" t="n">
        <v>0.242036715851471</v>
      </c>
      <c r="W11" s="24" t="n">
        <v>0.3146742001085191</v>
      </c>
      <c r="Y11" s="24" t="n">
        <v>0.2194375208294077</v>
      </c>
      <c r="Z11" s="24" t="n">
        <v>0.2629578138311836</v>
      </c>
      <c r="AA11" s="24" t="n">
        <v>0.2871962989208497</v>
      </c>
      <c r="AB11" s="24" t="n">
        <v>0.2437782898992551</v>
      </c>
      <c r="AD11" s="24" t="n">
        <v>0.2266353390529597</v>
      </c>
      <c r="AE11" s="24" t="n">
        <v>0.2758618226291842</v>
      </c>
      <c r="AF11" s="24" t="n">
        <v>0.2053673586741508</v>
      </c>
      <c r="AG11" s="24" t="n">
        <v>0.2764428067266941</v>
      </c>
      <c r="AH11" s="24" t="n">
        <v>0.2110056416208237</v>
      </c>
      <c r="AI11" s="24" t="n">
        <v>0.2645015782800287</v>
      </c>
      <c r="AJ11" s="24" t="n">
        <v>0.2728257532085639</v>
      </c>
      <c r="AL11" s="24" t="n">
        <v>0.2386859480640159</v>
      </c>
      <c r="AM11" s="24" t="n">
        <v>0.3035789381658403</v>
      </c>
      <c r="AN11" s="24" t="n">
        <v>0.2043004469048937</v>
      </c>
      <c r="AO11" s="24" t="n">
        <v>0.2666500757685801</v>
      </c>
      <c r="AP11" s="24" t="n">
        <v>0.2083771637496232</v>
      </c>
      <c r="AQ11" s="24" t="n">
        <v>0.2546277635778973</v>
      </c>
      <c r="AR11" s="24" t="n">
        <v>0.2946168756073655</v>
      </c>
      <c r="AS11" s="24" t="n">
        <v>0.2513141058993628</v>
      </c>
      <c r="AU11" s="24" t="n">
        <v>0.2424335172886362</v>
      </c>
      <c r="AV11" s="24" t="n">
        <v>0.2447562848360965</v>
      </c>
      <c r="AW11" s="24" t="n">
        <v>0.2386053473723135</v>
      </c>
      <c r="AX11" s="24" t="n">
        <v>0.3021598462745604</v>
      </c>
    </row>
    <row r="12" ht="19" customHeight="1">
      <c r="B12" s="26" t="inlineStr">
        <is>
          <t>Quite badly</t>
        </is>
      </c>
      <c r="C12" s="24" t="n">
        <v>0.3365942433737478</v>
      </c>
      <c r="D12" s="24" t="n">
        <v>0.3208017979761673</v>
      </c>
      <c r="E12" s="24" t="n">
        <v>0.3521509510226407</v>
      </c>
      <c r="G12" s="24" t="n">
        <v>0.3213381649366176</v>
      </c>
      <c r="H12" s="24" t="n">
        <v>0.2570692761862476</v>
      </c>
      <c r="I12" s="24" t="n">
        <v>0.2930573205262451</v>
      </c>
      <c r="J12" s="24" t="n">
        <v>0.3582088187091459</v>
      </c>
      <c r="K12" s="24" t="n">
        <v>0.3877441440762678</v>
      </c>
      <c r="L12" s="24" t="n">
        <v>0.394632243438023</v>
      </c>
      <c r="N12" s="24" t="n">
        <v>0.3314771986436279</v>
      </c>
      <c r="O12" s="24" t="n">
        <v>0.2915994189256396</v>
      </c>
      <c r="P12" s="24" t="n">
        <v>0.3346741202365852</v>
      </c>
      <c r="Q12" s="24" t="n">
        <v>0.3884651456217968</v>
      </c>
      <c r="R12" s="24" t="n">
        <v>0.2804514244864301</v>
      </c>
      <c r="S12" s="24" t="n">
        <v>0.3200943692710878</v>
      </c>
      <c r="T12" s="24" t="n">
        <v>0.4073012371268873</v>
      </c>
      <c r="U12" s="24" t="n">
        <v>0.2839012791316485</v>
      </c>
      <c r="V12" s="24" t="n">
        <v>0.3740224749434315</v>
      </c>
      <c r="W12" s="24" t="n">
        <v>0.3322634948682219</v>
      </c>
      <c r="Y12" s="24" t="n">
        <v>0.3219791996525695</v>
      </c>
      <c r="Z12" s="24" t="n">
        <v>0.3501962363317966</v>
      </c>
      <c r="AA12" s="24" t="n">
        <v>0.3396535684546277</v>
      </c>
      <c r="AB12" s="24" t="n">
        <v>0.3355674158309915</v>
      </c>
      <c r="AD12" s="24" t="n">
        <v>0.3308101565530499</v>
      </c>
      <c r="AE12" s="24" t="n">
        <v>0.3232194605436123</v>
      </c>
      <c r="AF12" s="24" t="n">
        <v>0.4062154139896026</v>
      </c>
      <c r="AG12" s="24" t="n">
        <v>0.3130849614138872</v>
      </c>
      <c r="AH12" s="24" t="n">
        <v>0.3479557107097689</v>
      </c>
      <c r="AI12" s="24" t="n">
        <v>0.2747156137401517</v>
      </c>
      <c r="AJ12" s="24" t="n">
        <v>0.340560018041511</v>
      </c>
      <c r="AL12" s="24" t="n">
        <v>0.3229836289935849</v>
      </c>
      <c r="AM12" s="24" t="n">
        <v>0.2587268901160371</v>
      </c>
      <c r="AN12" s="24" t="n">
        <v>0.427149096767279</v>
      </c>
      <c r="AO12" s="24" t="n">
        <v>0.378161037336484</v>
      </c>
      <c r="AP12" s="24" t="n">
        <v>0.3511939937151652</v>
      </c>
      <c r="AQ12" s="24" t="n">
        <v>0.3522608436128775</v>
      </c>
      <c r="AR12" s="24" t="n">
        <v>0.3031588283559825</v>
      </c>
      <c r="AS12" s="24" t="n">
        <v>0.4200384876332769</v>
      </c>
      <c r="AU12" s="24" t="n">
        <v>0.3896601555825084</v>
      </c>
      <c r="AV12" s="24" t="n">
        <v>0.3298566021330093</v>
      </c>
      <c r="AW12" s="24" t="n">
        <v>0.3384182069799359</v>
      </c>
      <c r="AX12" s="24" t="n">
        <v>0.2770222685191558</v>
      </c>
    </row>
    <row r="13" ht="19" customHeight="1">
      <c r="B13" s="26" t="inlineStr">
        <is>
          <t>Very badly</t>
        </is>
      </c>
      <c r="C13" s="24" t="n">
        <v>0.1745322010429567</v>
      </c>
      <c r="D13" s="24" t="n">
        <v>0.1945103969424161</v>
      </c>
      <c r="E13" s="24" t="n">
        <v>0.1550404992703607</v>
      </c>
      <c r="G13" s="24" t="n">
        <v>0.1258037282095088</v>
      </c>
      <c r="H13" s="24" t="n">
        <v>0.1187819184746146</v>
      </c>
      <c r="I13" s="24" t="n">
        <v>0.1680574413655477</v>
      </c>
      <c r="J13" s="24" t="n">
        <v>0.2019233247996675</v>
      </c>
      <c r="K13" s="24" t="n">
        <v>0.2443878164805265</v>
      </c>
      <c r="L13" s="24" t="n">
        <v>0.1880669887081424</v>
      </c>
      <c r="N13" s="24" t="n">
        <v>0.2230191073832663</v>
      </c>
      <c r="O13" s="24" t="n">
        <v>0.1393284785767121</v>
      </c>
      <c r="P13" s="24" t="n">
        <v>0.1655397406343717</v>
      </c>
      <c r="Q13" s="24" t="n">
        <v>0.1373024341485753</v>
      </c>
      <c r="R13" s="24" t="n">
        <v>0.1865392211497571</v>
      </c>
      <c r="S13" s="24" t="n">
        <v>0.1565393095213502</v>
      </c>
      <c r="T13" s="24" t="n">
        <v>0.1466559125095574</v>
      </c>
      <c r="U13" s="24" t="n">
        <v>0.1987090291243487</v>
      </c>
      <c r="V13" s="24" t="n">
        <v>0.2045230647344101</v>
      </c>
      <c r="W13" s="24" t="n">
        <v>0.1616273428549826</v>
      </c>
      <c r="Y13" s="24" t="n">
        <v>0.1716957190889969</v>
      </c>
      <c r="Z13" s="24" t="n">
        <v>0.1759798266898869</v>
      </c>
      <c r="AA13" s="24" t="n">
        <v>0.1529346165981177</v>
      </c>
      <c r="AB13" s="24" t="n">
        <v>0.1950988404431781</v>
      </c>
      <c r="AD13" s="24" t="n">
        <v>0.1919884061961785</v>
      </c>
      <c r="AE13" s="24" t="n">
        <v>0.1163323774286634</v>
      </c>
      <c r="AF13" s="24" t="n">
        <v>0.1802616446099393</v>
      </c>
      <c r="AG13" s="24" t="n">
        <v>0.1963290716330231</v>
      </c>
      <c r="AH13" s="24" t="n">
        <v>0.2674185784787383</v>
      </c>
      <c r="AI13" s="24" t="n">
        <v>0.08886584267090296</v>
      </c>
      <c r="AJ13" s="24" t="n">
        <v>0.1873402826015765</v>
      </c>
      <c r="AL13" s="24" t="n">
        <v>0.1425769916999693</v>
      </c>
      <c r="AM13" s="24" t="n">
        <v>0.08522800246678064</v>
      </c>
      <c r="AN13" s="24" t="n">
        <v>0.1746387252743586</v>
      </c>
      <c r="AO13" s="24" t="n">
        <v>0.1438579244564134</v>
      </c>
      <c r="AP13" s="24" t="n">
        <v>0.2583232664344615</v>
      </c>
      <c r="AQ13" s="24" t="n">
        <v>0.2328084684904664</v>
      </c>
      <c r="AR13" s="24" t="n">
        <v>0.186780306632207</v>
      </c>
      <c r="AS13" s="24" t="n">
        <v>0.2078131917764685</v>
      </c>
      <c r="AU13" s="24" t="n">
        <v>0.1643720204102796</v>
      </c>
      <c r="AV13" s="24" t="n">
        <v>0.2460273512424045</v>
      </c>
      <c r="AW13" s="24" t="n">
        <v>0.1508918564261866</v>
      </c>
      <c r="AX13" s="24" t="n">
        <v>0.1198777541568619</v>
      </c>
    </row>
    <row r="14" ht="19" customHeight="1">
      <c r="B14" s="26" t="inlineStr">
        <is>
          <t>Don’t know</t>
        </is>
      </c>
      <c r="C14" s="24" t="n">
        <v>0.04387952637266224</v>
      </c>
      <c r="D14" s="24" t="n">
        <v>0.02391396936173484</v>
      </c>
      <c r="E14" s="24" t="n">
        <v>0.06314311962954758</v>
      </c>
      <c r="G14" s="24" t="n">
        <v>0.04792473952478259</v>
      </c>
      <c r="H14" s="24" t="n">
        <v>0.04444743051970966</v>
      </c>
      <c r="I14" s="24" t="n">
        <v>0.04329122958804599</v>
      </c>
      <c r="J14" s="24" t="n">
        <v>0.05142446290246599</v>
      </c>
      <c r="K14" s="24" t="n">
        <v>0.0424465959890585</v>
      </c>
      <c r="L14" s="24" t="n">
        <v>0.0360663654050563</v>
      </c>
      <c r="N14" s="24" t="n">
        <v>0.01923034005074541</v>
      </c>
      <c r="O14" s="24" t="n">
        <v>0.01761696602910648</v>
      </c>
      <c r="P14" s="24" t="n">
        <v>0.03806205423143479</v>
      </c>
      <c r="Q14" s="24" t="n">
        <v>0.06360935668993403</v>
      </c>
      <c r="R14" s="24" t="n">
        <v>0.03479782809445822</v>
      </c>
      <c r="S14" s="24" t="n">
        <v>0.03933202294295126</v>
      </c>
      <c r="T14" s="24" t="n">
        <v>0.0386293075978902</v>
      </c>
      <c r="U14" s="24" t="n">
        <v>0.04789263535589961</v>
      </c>
      <c r="V14" s="24" t="n">
        <v>0.05478516063732401</v>
      </c>
      <c r="W14" s="24" t="n">
        <v>0.05493514554402074</v>
      </c>
      <c r="Y14" s="24" t="n">
        <v>0.03369877525098913</v>
      </c>
      <c r="Z14" s="24" t="n">
        <v>0.05184815383746226</v>
      </c>
      <c r="AA14" s="24" t="n">
        <v>0.0450369090482909</v>
      </c>
      <c r="AB14" s="24" t="n">
        <v>0.04558480552105355</v>
      </c>
      <c r="AD14" s="24" t="n">
        <v>0.02669189760584432</v>
      </c>
      <c r="AE14" s="24" t="n">
        <v>0.03944942038980848</v>
      </c>
      <c r="AF14" s="24" t="n">
        <v>0.02749030388562486</v>
      </c>
      <c r="AG14" s="24" t="n">
        <v>0.01854837548086275</v>
      </c>
      <c r="AH14" s="24" t="n">
        <v>0.02513355022721794</v>
      </c>
      <c r="AI14" s="24" t="n">
        <v>0.22233883956073</v>
      </c>
      <c r="AJ14" s="24" t="n">
        <v>0.07274736601941745</v>
      </c>
      <c r="AL14" s="24" t="n">
        <v>0.02471432349802495</v>
      </c>
      <c r="AM14" s="24" t="n">
        <v>0.04636808134024625</v>
      </c>
      <c r="AN14" s="24" t="n">
        <v>0.04183121187240699</v>
      </c>
      <c r="AO14" s="24" t="n">
        <v>0.04672770007840615</v>
      </c>
      <c r="AP14" s="24" t="n">
        <v>0.01940023873295694</v>
      </c>
      <c r="AQ14" s="24" t="n">
        <v>0.08087888674088009</v>
      </c>
      <c r="AR14" s="24" t="n">
        <v>0.112533150052844</v>
      </c>
      <c r="AS14" s="24" t="n">
        <v>0.0210485535928962</v>
      </c>
      <c r="AU14" s="24" t="n">
        <v>0.0483097806529041</v>
      </c>
      <c r="AV14" s="24" t="n">
        <v>0.04116003634055702</v>
      </c>
      <c r="AW14" s="24" t="n">
        <v>0.03736518645890835</v>
      </c>
      <c r="AX14" s="24" t="n">
        <v>0.05629263004377347</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0.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following work in the UK?: The police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0.08516581560078985</v>
      </c>
      <c r="D9" s="24" t="n">
        <v>0.09050118835178564</v>
      </c>
      <c r="E9" s="24" t="n">
        <v>0.08020235731547704</v>
      </c>
      <c r="G9" s="24" t="n">
        <v>0.07588535538076532</v>
      </c>
      <c r="H9" s="24" t="n">
        <v>0.1306224584284956</v>
      </c>
      <c r="I9" s="24" t="n">
        <v>0.08053566981886998</v>
      </c>
      <c r="J9" s="24" t="n">
        <v>0.07224959054349381</v>
      </c>
      <c r="K9" s="24" t="n">
        <v>0.06647124262817228</v>
      </c>
      <c r="L9" s="24" t="n">
        <v>0.08112869609148494</v>
      </c>
      <c r="N9" s="24" t="n">
        <v>0.06364092026395672</v>
      </c>
      <c r="O9" s="24" t="n">
        <v>0.08388752399183523</v>
      </c>
      <c r="P9" s="24" t="n">
        <v>0.1021536100082628</v>
      </c>
      <c r="Q9" s="24" t="n">
        <v>0.06944257413183504</v>
      </c>
      <c r="R9" s="24" t="n">
        <v>0.07384464144873132</v>
      </c>
      <c r="S9" s="24" t="n">
        <v>0.0664889181334585</v>
      </c>
      <c r="T9" s="24" t="n">
        <v>0.1067729104045572</v>
      </c>
      <c r="U9" s="24" t="n">
        <v>0.1054877992462702</v>
      </c>
      <c r="V9" s="24" t="n">
        <v>0.07006067153840695</v>
      </c>
      <c r="W9" s="24" t="n">
        <v>0.08734200864133361</v>
      </c>
      <c r="Y9" s="24" t="n">
        <v>0.1131844779543994</v>
      </c>
      <c r="Z9" s="24" t="n">
        <v>0.06846906284021782</v>
      </c>
      <c r="AA9" s="24" t="n">
        <v>0.0712861742904503</v>
      </c>
      <c r="AB9" s="24" t="n">
        <v>0.08445097397746409</v>
      </c>
      <c r="AD9" s="24" t="n">
        <v>0.1224648083456413</v>
      </c>
      <c r="AE9" s="24" t="n">
        <v>0.1040311429528002</v>
      </c>
      <c r="AF9" s="24" t="n">
        <v>0.08993705695985088</v>
      </c>
      <c r="AG9" s="24" t="n">
        <v>0.05294711845077164</v>
      </c>
      <c r="AH9" s="24" t="n">
        <v>0.06107088077829965</v>
      </c>
      <c r="AI9" s="24" t="n">
        <v>0.0208923874404413</v>
      </c>
      <c r="AJ9" s="24" t="n">
        <v>0.05460469792185121</v>
      </c>
      <c r="AL9" s="24" t="n">
        <v>0.1419817586879158</v>
      </c>
      <c r="AM9" s="24" t="n">
        <v>0.1498620235556905</v>
      </c>
      <c r="AN9" s="24" t="n">
        <v>0.05868129138796781</v>
      </c>
      <c r="AO9" s="24" t="n">
        <v>0.02907848893029105</v>
      </c>
      <c r="AP9" s="24" t="n">
        <v>0.05361672687641166</v>
      </c>
      <c r="AQ9" s="24" t="n">
        <v>0.03795063285193208</v>
      </c>
      <c r="AR9" s="24" t="n">
        <v>0.07027689100381458</v>
      </c>
      <c r="AS9" s="24" t="n">
        <v>0.06096257221056324</v>
      </c>
      <c r="AU9" s="24" t="n">
        <v>0.03786765781574562</v>
      </c>
      <c r="AV9" s="24" t="n">
        <v>0.09060668781140792</v>
      </c>
      <c r="AW9" s="24" t="n">
        <v>0.1160167799477517</v>
      </c>
      <c r="AX9" s="24" t="n">
        <v>0.07162384551691311</v>
      </c>
    </row>
    <row r="10" ht="19" customHeight="1">
      <c r="B10" s="26" t="inlineStr">
        <is>
          <t>Quite well</t>
        </is>
      </c>
      <c r="C10" s="24" t="n">
        <v>0.3132375042033552</v>
      </c>
      <c r="D10" s="24" t="n">
        <v>0.3240264337641496</v>
      </c>
      <c r="E10" s="24" t="n">
        <v>0.3023505013561292</v>
      </c>
      <c r="G10" s="24" t="n">
        <v>0.2088998958096289</v>
      </c>
      <c r="H10" s="24" t="n">
        <v>0.3135198510050412</v>
      </c>
      <c r="I10" s="24" t="n">
        <v>0.3332641859165305</v>
      </c>
      <c r="J10" s="24" t="n">
        <v>0.2865703156743505</v>
      </c>
      <c r="K10" s="24" t="n">
        <v>0.283190246935771</v>
      </c>
      <c r="L10" s="24" t="n">
        <v>0.4073965344139259</v>
      </c>
      <c r="N10" s="24" t="n">
        <v>0.2664370750958612</v>
      </c>
      <c r="O10" s="24" t="n">
        <v>0.3598961254039043</v>
      </c>
      <c r="P10" s="24" t="n">
        <v>0.3325671570115858</v>
      </c>
      <c r="Q10" s="24" t="n">
        <v>0.3641881943567422</v>
      </c>
      <c r="R10" s="24" t="n">
        <v>0.3144232601248696</v>
      </c>
      <c r="S10" s="24" t="n">
        <v>0.347437186050759</v>
      </c>
      <c r="T10" s="24" t="n">
        <v>0.3272585777444982</v>
      </c>
      <c r="U10" s="24" t="n">
        <v>0.2729321936650654</v>
      </c>
      <c r="V10" s="24" t="n">
        <v>0.2724363116600254</v>
      </c>
      <c r="W10" s="24" t="n">
        <v>0.3229279208634678</v>
      </c>
      <c r="Y10" s="24" t="n">
        <v>0.3560128067100216</v>
      </c>
      <c r="Z10" s="24" t="n">
        <v>0.3064120833472749</v>
      </c>
      <c r="AA10" s="24" t="n">
        <v>0.3010725484211408</v>
      </c>
      <c r="AB10" s="24" t="n">
        <v>0.2848301254331153</v>
      </c>
      <c r="AD10" s="24" t="n">
        <v>0.3435342923773989</v>
      </c>
      <c r="AE10" s="24" t="n">
        <v>0.3710494631002408</v>
      </c>
      <c r="AF10" s="24" t="n">
        <v>0.366080738236867</v>
      </c>
      <c r="AG10" s="24" t="n">
        <v>0.2307167567463654</v>
      </c>
      <c r="AH10" s="24" t="n">
        <v>0.2300413952648198</v>
      </c>
      <c r="AI10" s="24" t="n">
        <v>0.2020005016557075</v>
      </c>
      <c r="AJ10" s="24" t="n">
        <v>0.268754268467565</v>
      </c>
      <c r="AL10" s="24" t="n">
        <v>0.3972612988454468</v>
      </c>
      <c r="AM10" s="24" t="n">
        <v>0.4142753979008316</v>
      </c>
      <c r="AN10" s="24" t="n">
        <v>0.3440554869163372</v>
      </c>
      <c r="AO10" s="24" t="n">
        <v>0.2447409775019636</v>
      </c>
      <c r="AP10" s="24" t="n">
        <v>0.2760044367126404</v>
      </c>
      <c r="AQ10" s="24" t="n">
        <v>0.1993393318179494</v>
      </c>
      <c r="AR10" s="24" t="n">
        <v>0.2578363540587031</v>
      </c>
      <c r="AS10" s="24" t="n">
        <v>0.1686998073066824</v>
      </c>
      <c r="AU10" s="24" t="n">
        <v>0.3168522517666831</v>
      </c>
      <c r="AV10" s="24" t="n">
        <v>0.3020516292194513</v>
      </c>
      <c r="AW10" s="24" t="n">
        <v>0.3345682974998673</v>
      </c>
      <c r="AX10" s="24" t="n">
        <v>0.2825612826608633</v>
      </c>
    </row>
    <row r="11" ht="19" customHeight="1">
      <c r="B11" s="26" t="inlineStr">
        <is>
          <t>Neither well nor badly</t>
        </is>
      </c>
      <c r="C11" s="24" t="n">
        <v>0.218781185563877</v>
      </c>
      <c r="D11" s="24" t="n">
        <v>0.2127928090921724</v>
      </c>
      <c r="E11" s="24" t="n">
        <v>0.22488952327488</v>
      </c>
      <c r="G11" s="24" t="n">
        <v>0.2662063324778455</v>
      </c>
      <c r="H11" s="24" t="n">
        <v>0.2085040594835662</v>
      </c>
      <c r="I11" s="24" t="n">
        <v>0.1741490580579841</v>
      </c>
      <c r="J11" s="24" t="n">
        <v>0.21855582233008</v>
      </c>
      <c r="K11" s="24" t="n">
        <v>0.2400786339894996</v>
      </c>
      <c r="L11" s="24" t="n">
        <v>0.2178817073246509</v>
      </c>
      <c r="N11" s="24" t="n">
        <v>0.2263731967577924</v>
      </c>
      <c r="O11" s="24" t="n">
        <v>0.1808966502963276</v>
      </c>
      <c r="P11" s="24" t="n">
        <v>0.1686675253501182</v>
      </c>
      <c r="Q11" s="24" t="n">
        <v>0.2400352929345944</v>
      </c>
      <c r="R11" s="24" t="n">
        <v>0.2480702440846549</v>
      </c>
      <c r="S11" s="24" t="n">
        <v>0.222214060143916</v>
      </c>
      <c r="T11" s="24" t="n">
        <v>0.2278172348413735</v>
      </c>
      <c r="U11" s="24" t="n">
        <v>0.2134596439483445</v>
      </c>
      <c r="V11" s="24" t="n">
        <v>0.2394287096948062</v>
      </c>
      <c r="W11" s="24" t="n">
        <v>0.2167023583892388</v>
      </c>
      <c r="Y11" s="24" t="n">
        <v>0.2088393020608298</v>
      </c>
      <c r="Z11" s="24" t="n">
        <v>0.2055878352767758</v>
      </c>
      <c r="AA11" s="24" t="n">
        <v>0.2335006794446344</v>
      </c>
      <c r="AB11" s="24" t="n">
        <v>0.2302599627301127</v>
      </c>
      <c r="AD11" s="24" t="n">
        <v>0.1860721756400803</v>
      </c>
      <c r="AE11" s="24" t="n">
        <v>0.2145735940402147</v>
      </c>
      <c r="AF11" s="24" t="n">
        <v>0.2791906487266405</v>
      </c>
      <c r="AG11" s="24" t="n">
        <v>0.2211219794211131</v>
      </c>
      <c r="AH11" s="24" t="n">
        <v>0.1905053349571608</v>
      </c>
      <c r="AI11" s="24" t="n">
        <v>0.302693023877703</v>
      </c>
      <c r="AJ11" s="24" t="n">
        <v>0.2395140185618791</v>
      </c>
      <c r="AL11" s="24" t="n">
        <v>0.1735751908702919</v>
      </c>
      <c r="AM11" s="24" t="n">
        <v>0.2036489287523381</v>
      </c>
      <c r="AN11" s="24" t="n">
        <v>0.3063854364677085</v>
      </c>
      <c r="AO11" s="24" t="n">
        <v>0.2076920162500809</v>
      </c>
      <c r="AP11" s="24" t="n">
        <v>0.1940474527432085</v>
      </c>
      <c r="AQ11" s="24" t="n">
        <v>0.2458073746922976</v>
      </c>
      <c r="AR11" s="24" t="n">
        <v>0.2872395453012036</v>
      </c>
      <c r="AS11" s="24" t="n">
        <v>0.2322957869639193</v>
      </c>
      <c r="AU11" s="24" t="n">
        <v>0.2115160128493178</v>
      </c>
      <c r="AV11" s="24" t="n">
        <v>0.2100534831522586</v>
      </c>
      <c r="AW11" s="24" t="n">
        <v>0.2114201399365875</v>
      </c>
      <c r="AX11" s="24" t="n">
        <v>0.2574708263030254</v>
      </c>
    </row>
    <row r="12" ht="19" customHeight="1">
      <c r="B12" s="26" t="inlineStr">
        <is>
          <t>Quite badly</t>
        </is>
      </c>
      <c r="C12" s="24" t="n">
        <v>0.2299460327473087</v>
      </c>
      <c r="D12" s="24" t="n">
        <v>0.2125564533621813</v>
      </c>
      <c r="E12" s="24" t="n">
        <v>0.2467770425130304</v>
      </c>
      <c r="G12" s="24" t="n">
        <v>0.2976962214519423</v>
      </c>
      <c r="H12" s="24" t="n">
        <v>0.2219860783056078</v>
      </c>
      <c r="I12" s="24" t="n">
        <v>0.2342906408415362</v>
      </c>
      <c r="J12" s="24" t="n">
        <v>0.2319420924154451</v>
      </c>
      <c r="K12" s="24" t="n">
        <v>0.2266643177593004</v>
      </c>
      <c r="L12" s="24" t="n">
        <v>0.1888170256862744</v>
      </c>
      <c r="N12" s="24" t="n">
        <v>0.2129904973224595</v>
      </c>
      <c r="O12" s="24" t="n">
        <v>0.2978318630220942</v>
      </c>
      <c r="P12" s="24" t="n">
        <v>0.2693570145462301</v>
      </c>
      <c r="Q12" s="24" t="n">
        <v>0.1741972451750505</v>
      </c>
      <c r="R12" s="24" t="n">
        <v>0.204976736117231</v>
      </c>
      <c r="S12" s="24" t="n">
        <v>0.2168467702934061</v>
      </c>
      <c r="T12" s="24" t="n">
        <v>0.2196538366867332</v>
      </c>
      <c r="U12" s="24" t="n">
        <v>0.2503059541360277</v>
      </c>
      <c r="V12" s="24" t="n">
        <v>0.2490141650448404</v>
      </c>
      <c r="W12" s="24" t="n">
        <v>0.18983424053298</v>
      </c>
      <c r="Y12" s="24" t="n">
        <v>0.1918294541607817</v>
      </c>
      <c r="Z12" s="24" t="n">
        <v>0.2636976072639376</v>
      </c>
      <c r="AA12" s="24" t="n">
        <v>0.2429435775782776</v>
      </c>
      <c r="AB12" s="24" t="n">
        <v>0.2246399638212443</v>
      </c>
      <c r="AD12" s="24" t="n">
        <v>0.2238691722817686</v>
      </c>
      <c r="AE12" s="24" t="n">
        <v>0.2243118773728791</v>
      </c>
      <c r="AF12" s="24" t="n">
        <v>0.1983887024758498</v>
      </c>
      <c r="AG12" s="24" t="n">
        <v>0.2699954890123678</v>
      </c>
      <c r="AH12" s="24" t="n">
        <v>0.2478048199000266</v>
      </c>
      <c r="AI12" s="24" t="n">
        <v>0.2386904606020733</v>
      </c>
      <c r="AJ12" s="24" t="n">
        <v>0.2318546130904606</v>
      </c>
      <c r="AL12" s="24" t="n">
        <v>0.1997961765595565</v>
      </c>
      <c r="AM12" s="24" t="n">
        <v>0.1795478200712909</v>
      </c>
      <c r="AN12" s="24" t="n">
        <v>0.1910972030524062</v>
      </c>
      <c r="AO12" s="24" t="n">
        <v>0.3313983022958124</v>
      </c>
      <c r="AP12" s="24" t="n">
        <v>0.2626322679302759</v>
      </c>
      <c r="AQ12" s="24" t="n">
        <v>0.2313084266509919</v>
      </c>
      <c r="AR12" s="24" t="n">
        <v>0.2229246458302651</v>
      </c>
      <c r="AS12" s="24" t="n">
        <v>0.2423650044490049</v>
      </c>
      <c r="AU12" s="24" t="n">
        <v>0.2822609069355451</v>
      </c>
      <c r="AV12" s="24" t="n">
        <v>0.2086165877917507</v>
      </c>
      <c r="AW12" s="24" t="n">
        <v>0.2057502714118475</v>
      </c>
      <c r="AX12" s="24" t="n">
        <v>0.2492473511714403</v>
      </c>
    </row>
    <row r="13" ht="19" customHeight="1">
      <c r="B13" s="26" t="inlineStr">
        <is>
          <t>Very badly</t>
        </is>
      </c>
      <c r="C13" s="24" t="n">
        <v>0.1366400215466083</v>
      </c>
      <c r="D13" s="24" t="n">
        <v>0.149616840000016</v>
      </c>
      <c r="E13" s="24" t="n">
        <v>0.1239039074760128</v>
      </c>
      <c r="G13" s="24" t="n">
        <v>0.1246502237785562</v>
      </c>
      <c r="H13" s="24" t="n">
        <v>0.1020980523382749</v>
      </c>
      <c r="I13" s="24" t="n">
        <v>0.1567147432278625</v>
      </c>
      <c r="J13" s="24" t="n">
        <v>0.181364257272094</v>
      </c>
      <c r="K13" s="24" t="n">
        <v>0.1703835285291772</v>
      </c>
      <c r="L13" s="24" t="n">
        <v>0.0974085725431484</v>
      </c>
      <c r="N13" s="24" t="n">
        <v>0.2305583105599299</v>
      </c>
      <c r="O13" s="24" t="n">
        <v>0.07748783728583861</v>
      </c>
      <c r="P13" s="24" t="n">
        <v>0.1202350662292324</v>
      </c>
      <c r="Q13" s="24" t="n">
        <v>0.1356712178198606</v>
      </c>
      <c r="R13" s="24" t="n">
        <v>0.142558516250005</v>
      </c>
      <c r="S13" s="24" t="n">
        <v>0.1338125885356992</v>
      </c>
      <c r="T13" s="24" t="n">
        <v>0.1133965098335574</v>
      </c>
      <c r="U13" s="24" t="n">
        <v>0.1395664402264465</v>
      </c>
      <c r="V13" s="24" t="n">
        <v>0.1360220120450472</v>
      </c>
      <c r="W13" s="24" t="n">
        <v>0.1510952429514695</v>
      </c>
      <c r="Y13" s="24" t="n">
        <v>0.1217634219117251</v>
      </c>
      <c r="Z13" s="24" t="n">
        <v>0.1263515116086261</v>
      </c>
      <c r="AA13" s="24" t="n">
        <v>0.1420863243604143</v>
      </c>
      <c r="AB13" s="24" t="n">
        <v>0.1585934759917584</v>
      </c>
      <c r="AD13" s="24" t="n">
        <v>0.1119880049580083</v>
      </c>
      <c r="AE13" s="24" t="n">
        <v>0.07980696861176417</v>
      </c>
      <c r="AF13" s="24" t="n">
        <v>0.04630174358205333</v>
      </c>
      <c r="AG13" s="24" t="n">
        <v>0.205341440709106</v>
      </c>
      <c r="AH13" s="24" t="n">
        <v>0.2667575571291449</v>
      </c>
      <c r="AI13" s="24" t="n">
        <v>0.09075005513931116</v>
      </c>
      <c r="AJ13" s="24" t="n">
        <v>0.1774557960934156</v>
      </c>
      <c r="AL13" s="24" t="n">
        <v>0.0798935514707632</v>
      </c>
      <c r="AM13" s="24" t="n">
        <v>0.03923292852578567</v>
      </c>
      <c r="AN13" s="24" t="n">
        <v>0.08849460822636548</v>
      </c>
      <c r="AO13" s="24" t="n">
        <v>0.1724911432184727</v>
      </c>
      <c r="AP13" s="24" t="n">
        <v>0.2071430431153125</v>
      </c>
      <c r="AQ13" s="24" t="n">
        <v>0.2329516140993134</v>
      </c>
      <c r="AR13" s="24" t="n">
        <v>0.1155193087084138</v>
      </c>
      <c r="AS13" s="24" t="n">
        <v>0.2956768290698301</v>
      </c>
      <c r="AU13" s="24" t="n">
        <v>0.1367710773684719</v>
      </c>
      <c r="AV13" s="24" t="n">
        <v>0.1740502660752372</v>
      </c>
      <c r="AW13" s="24" t="n">
        <v>0.1218630798221408</v>
      </c>
      <c r="AX13" s="24" t="n">
        <v>0.106194988311415</v>
      </c>
    </row>
    <row r="14" ht="19" customHeight="1">
      <c r="B14" s="26" t="inlineStr">
        <is>
          <t>Don’t know</t>
        </is>
      </c>
      <c r="C14" s="24" t="n">
        <v>0.01622944033806097</v>
      </c>
      <c r="D14" s="24" t="n">
        <v>0.01050627542969506</v>
      </c>
      <c r="E14" s="24" t="n">
        <v>0.02187666806447046</v>
      </c>
      <c r="G14" s="24" t="n">
        <v>0.02666197110126181</v>
      </c>
      <c r="H14" s="24" t="n">
        <v>0.02326950043901415</v>
      </c>
      <c r="I14" s="24" t="n">
        <v>0.02104570213721676</v>
      </c>
      <c r="J14" s="24" t="n">
        <v>0.009317921764536653</v>
      </c>
      <c r="K14" s="24" t="n">
        <v>0.01321203015807936</v>
      </c>
      <c r="L14" s="24" t="n">
        <v>0.007367463940515306</v>
      </c>
      <c r="N14" s="24" t="n">
        <v>0</v>
      </c>
      <c r="O14" s="24" t="n">
        <v>0</v>
      </c>
      <c r="P14" s="24" t="n">
        <v>0.007019626854570813</v>
      </c>
      <c r="Q14" s="24" t="n">
        <v>0.01646547558191741</v>
      </c>
      <c r="R14" s="24" t="n">
        <v>0.01612660197450827</v>
      </c>
      <c r="S14" s="24" t="n">
        <v>0.01320047684276113</v>
      </c>
      <c r="T14" s="24" t="n">
        <v>0.005100930489280642</v>
      </c>
      <c r="U14" s="24" t="n">
        <v>0.01824796877784573</v>
      </c>
      <c r="V14" s="24" t="n">
        <v>0.03303813001687396</v>
      </c>
      <c r="W14" s="24" t="n">
        <v>0.03209822862151022</v>
      </c>
      <c r="Y14" s="24" t="n">
        <v>0.008370537202242243</v>
      </c>
      <c r="Z14" s="24" t="n">
        <v>0.02948189966316783</v>
      </c>
      <c r="AA14" s="24" t="n">
        <v>0.009110695905082617</v>
      </c>
      <c r="AB14" s="24" t="n">
        <v>0.01722549804630523</v>
      </c>
      <c r="AD14" s="24" t="n">
        <v>0.01207154639710264</v>
      </c>
      <c r="AE14" s="24" t="n">
        <v>0.006226953922101032</v>
      </c>
      <c r="AF14" s="24" t="n">
        <v>0.02010111001873856</v>
      </c>
      <c r="AG14" s="24" t="n">
        <v>0.01987721566027596</v>
      </c>
      <c r="AH14" s="24" t="n">
        <v>0.003820011970548031</v>
      </c>
      <c r="AI14" s="24" t="n">
        <v>0.1449735712847637</v>
      </c>
      <c r="AJ14" s="24" t="n">
        <v>0.02781660586482852</v>
      </c>
      <c r="AL14" s="24" t="n">
        <v>0.007492023566025613</v>
      </c>
      <c r="AM14" s="24" t="n">
        <v>0.01343290119406308</v>
      </c>
      <c r="AN14" s="24" t="n">
        <v>0.01128597394921481</v>
      </c>
      <c r="AO14" s="24" t="n">
        <v>0.01459907180337935</v>
      </c>
      <c r="AP14" s="24" t="n">
        <v>0.006556072622151003</v>
      </c>
      <c r="AQ14" s="24" t="n">
        <v>0.05264261988751547</v>
      </c>
      <c r="AR14" s="24" t="n">
        <v>0.04620325509759989</v>
      </c>
      <c r="AS14" s="24" t="n">
        <v>0</v>
      </c>
      <c r="AU14" s="24" t="n">
        <v>0.01473209326423656</v>
      </c>
      <c r="AV14" s="24" t="n">
        <v>0.01462134594989409</v>
      </c>
      <c r="AW14" s="24" t="n">
        <v>0.01038143138180527</v>
      </c>
      <c r="AX14" s="24" t="n">
        <v>0.03290170603634291</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1.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following work in the UK?: Fire service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0.3260686167708809</v>
      </c>
      <c r="D9" s="24" t="n">
        <v>0.3315117454562608</v>
      </c>
      <c r="E9" s="24" t="n">
        <v>0.3213165684454835</v>
      </c>
      <c r="G9" s="24" t="n">
        <v>0.1984516836383638</v>
      </c>
      <c r="H9" s="24" t="n">
        <v>0.2905848866287998</v>
      </c>
      <c r="I9" s="24" t="n">
        <v>0.2707618154871574</v>
      </c>
      <c r="J9" s="24" t="n">
        <v>0.3104119588588909</v>
      </c>
      <c r="K9" s="24" t="n">
        <v>0.3581297459553834</v>
      </c>
      <c r="L9" s="24" t="n">
        <v>0.4749847439989713</v>
      </c>
      <c r="N9" s="24" t="n">
        <v>0.3604891704220035</v>
      </c>
      <c r="O9" s="24" t="n">
        <v>0.2889642066661625</v>
      </c>
      <c r="P9" s="24" t="n">
        <v>0.3809149782571802</v>
      </c>
      <c r="Q9" s="24" t="n">
        <v>0.3094643153354126</v>
      </c>
      <c r="R9" s="24" t="n">
        <v>0.3293514499568675</v>
      </c>
      <c r="S9" s="24" t="n">
        <v>0.2821129656958444</v>
      </c>
      <c r="T9" s="24" t="n">
        <v>0.3840944197144607</v>
      </c>
      <c r="U9" s="24" t="n">
        <v>0.2880374271676867</v>
      </c>
      <c r="V9" s="24" t="n">
        <v>0.302709010995522</v>
      </c>
      <c r="W9" s="24" t="n">
        <v>0.3498733734118648</v>
      </c>
      <c r="Y9" s="24" t="n">
        <v>0.3250022155964058</v>
      </c>
      <c r="Z9" s="24" t="n">
        <v>0.2802200547351407</v>
      </c>
      <c r="AA9" s="24" t="n">
        <v>0.3434391858869262</v>
      </c>
      <c r="AB9" s="24" t="n">
        <v>0.3595250366102924</v>
      </c>
      <c r="AD9" s="24" t="n">
        <v>0.3937005859202002</v>
      </c>
      <c r="AE9" s="24" t="n">
        <v>0.3432570010533907</v>
      </c>
      <c r="AF9" s="24" t="n">
        <v>0.3440840781485942</v>
      </c>
      <c r="AG9" s="24" t="n">
        <v>0.249603684712168</v>
      </c>
      <c r="AH9" s="24" t="n">
        <v>0.3239505674456761</v>
      </c>
      <c r="AI9" s="24" t="n">
        <v>0.1886293041302789</v>
      </c>
      <c r="AJ9" s="24" t="n">
        <v>0.2723424066191067</v>
      </c>
      <c r="AL9" s="24" t="n">
        <v>0.3903994580428029</v>
      </c>
      <c r="AM9" s="24" t="n">
        <v>0.3516475631043772</v>
      </c>
      <c r="AN9" s="24" t="n">
        <v>0.3051387769304891</v>
      </c>
      <c r="AO9" s="24" t="n">
        <v>0.2366764863882761</v>
      </c>
      <c r="AP9" s="24" t="n">
        <v>0.3704875392811987</v>
      </c>
      <c r="AQ9" s="24" t="n">
        <v>0.2217392836130212</v>
      </c>
      <c r="AR9" s="24" t="n">
        <v>0.3161996183907367</v>
      </c>
      <c r="AS9" s="24" t="n">
        <v>0.2242645364882274</v>
      </c>
      <c r="AU9" s="24" t="n">
        <v>0.2784405285531826</v>
      </c>
      <c r="AV9" s="24" t="n">
        <v>0.3727914218120827</v>
      </c>
      <c r="AW9" s="24" t="n">
        <v>0.3766425503706185</v>
      </c>
      <c r="AX9" s="24" t="n">
        <v>0.2045779526812435</v>
      </c>
    </row>
    <row r="10" ht="19" customHeight="1">
      <c r="B10" s="26" t="inlineStr">
        <is>
          <t>Quite well</t>
        </is>
      </c>
      <c r="C10" s="24" t="n">
        <v>0.4719279939886761</v>
      </c>
      <c r="D10" s="24" t="n">
        <v>0.4731709872463652</v>
      </c>
      <c r="E10" s="24" t="n">
        <v>0.4700057581611939</v>
      </c>
      <c r="G10" s="24" t="n">
        <v>0.4585722470608826</v>
      </c>
      <c r="H10" s="24" t="n">
        <v>0.4491887373891702</v>
      </c>
      <c r="I10" s="24" t="n">
        <v>0.5174134990875038</v>
      </c>
      <c r="J10" s="24" t="n">
        <v>0.4824553644630297</v>
      </c>
      <c r="K10" s="24" t="n">
        <v>0.4770797958188647</v>
      </c>
      <c r="L10" s="24" t="n">
        <v>0.4503861029788002</v>
      </c>
      <c r="N10" s="24" t="n">
        <v>0.4529898700017873</v>
      </c>
      <c r="O10" s="24" t="n">
        <v>0.4889765817200633</v>
      </c>
      <c r="P10" s="24" t="n">
        <v>0.4021246206763422</v>
      </c>
      <c r="Q10" s="24" t="n">
        <v>0.5230494977235498</v>
      </c>
      <c r="R10" s="24" t="n">
        <v>0.4659314273689047</v>
      </c>
      <c r="S10" s="24" t="n">
        <v>0.5195414415146186</v>
      </c>
      <c r="T10" s="24" t="n">
        <v>0.4514456923334231</v>
      </c>
      <c r="U10" s="24" t="n">
        <v>0.4945864426755831</v>
      </c>
      <c r="V10" s="24" t="n">
        <v>0.4820948664635294</v>
      </c>
      <c r="W10" s="24" t="n">
        <v>0.4387907727991079</v>
      </c>
      <c r="Y10" s="24" t="n">
        <v>0.4867705461539937</v>
      </c>
      <c r="Z10" s="24" t="n">
        <v>0.5316890103556541</v>
      </c>
      <c r="AA10" s="24" t="n">
        <v>0.4552870543251858</v>
      </c>
      <c r="AB10" s="24" t="n">
        <v>0.4085101295650819</v>
      </c>
      <c r="AD10" s="24" t="n">
        <v>0.4438651908226681</v>
      </c>
      <c r="AE10" s="24" t="n">
        <v>0.472075522489082</v>
      </c>
      <c r="AF10" s="24" t="n">
        <v>0.5090676572870048</v>
      </c>
      <c r="AG10" s="24" t="n">
        <v>0.4503618774681363</v>
      </c>
      <c r="AH10" s="24" t="n">
        <v>0.4804909091073662</v>
      </c>
      <c r="AI10" s="24" t="n">
        <v>0.3601399908404175</v>
      </c>
      <c r="AJ10" s="24" t="n">
        <v>0.4927104611221046</v>
      </c>
      <c r="AL10" s="24" t="n">
        <v>0.4751965566552871</v>
      </c>
      <c r="AM10" s="24" t="n">
        <v>0.4822444981827641</v>
      </c>
      <c r="AN10" s="24" t="n">
        <v>0.5329366816356467</v>
      </c>
      <c r="AO10" s="24" t="n">
        <v>0.4584097565108192</v>
      </c>
      <c r="AP10" s="24" t="n">
        <v>0.450855027091158</v>
      </c>
      <c r="AQ10" s="24" t="n">
        <v>0.4993622081621292</v>
      </c>
      <c r="AR10" s="24" t="n">
        <v>0.4272617155463571</v>
      </c>
      <c r="AS10" s="24" t="n">
        <v>0.4688627935267806</v>
      </c>
      <c r="AU10" s="24" t="n">
        <v>0.5269357520246458</v>
      </c>
      <c r="AV10" s="24" t="n">
        <v>0.4774132758386223</v>
      </c>
      <c r="AW10" s="24" t="n">
        <v>0.4699523229861611</v>
      </c>
      <c r="AX10" s="24" t="n">
        <v>0.3978801611119883</v>
      </c>
    </row>
    <row r="11" ht="19" customHeight="1">
      <c r="B11" s="26" t="inlineStr">
        <is>
          <t>Neither well nor badly</t>
        </is>
      </c>
      <c r="C11" s="24" t="n">
        <v>0.123493417793655</v>
      </c>
      <c r="D11" s="24" t="n">
        <v>0.1254705313970248</v>
      </c>
      <c r="E11" s="24" t="n">
        <v>0.1219301410237009</v>
      </c>
      <c r="G11" s="24" t="n">
        <v>0.1916074781817345</v>
      </c>
      <c r="H11" s="24" t="n">
        <v>0.1584626513089673</v>
      </c>
      <c r="I11" s="24" t="n">
        <v>0.1309159879956991</v>
      </c>
      <c r="J11" s="24" t="n">
        <v>0.1261851680375757</v>
      </c>
      <c r="K11" s="24" t="n">
        <v>0.1076218920522587</v>
      </c>
      <c r="L11" s="24" t="n">
        <v>0.05263728858497842</v>
      </c>
      <c r="N11" s="24" t="n">
        <v>0.1238970834506599</v>
      </c>
      <c r="O11" s="24" t="n">
        <v>0.1509754063582646</v>
      </c>
      <c r="P11" s="24" t="n">
        <v>0.1250945699761807</v>
      </c>
      <c r="Q11" s="24" t="n">
        <v>0.1187391591034208</v>
      </c>
      <c r="R11" s="24" t="n">
        <v>0.1283495783397491</v>
      </c>
      <c r="S11" s="24" t="n">
        <v>0.1071669948623803</v>
      </c>
      <c r="T11" s="24" t="n">
        <v>0.1017933654296989</v>
      </c>
      <c r="U11" s="24" t="n">
        <v>0.1268858798316979</v>
      </c>
      <c r="V11" s="24" t="n">
        <v>0.1245855326228871</v>
      </c>
      <c r="W11" s="24" t="n">
        <v>0.1428931652485798</v>
      </c>
      <c r="Y11" s="24" t="n">
        <v>0.1225718524014281</v>
      </c>
      <c r="Z11" s="24" t="n">
        <v>0.1016109079426123</v>
      </c>
      <c r="AA11" s="24" t="n">
        <v>0.1202252487652073</v>
      </c>
      <c r="AB11" s="24" t="n">
        <v>0.1500787423876765</v>
      </c>
      <c r="AD11" s="24" t="n">
        <v>0.1087403380314807</v>
      </c>
      <c r="AE11" s="24" t="n">
        <v>0.1201898824040433</v>
      </c>
      <c r="AF11" s="24" t="n">
        <v>0.09774140151143336</v>
      </c>
      <c r="AG11" s="24" t="n">
        <v>0.2051149868708524</v>
      </c>
      <c r="AH11" s="24" t="n">
        <v>0.1090825491459062</v>
      </c>
      <c r="AI11" s="24" t="n">
        <v>0.2506149289047271</v>
      </c>
      <c r="AJ11" s="24" t="n">
        <v>0.1251108767778166</v>
      </c>
      <c r="AL11" s="24" t="n">
        <v>0.09109042408470949</v>
      </c>
      <c r="AM11" s="24" t="n">
        <v>0.1100035728119792</v>
      </c>
      <c r="AN11" s="24" t="n">
        <v>0.09923068152541578</v>
      </c>
      <c r="AO11" s="24" t="n">
        <v>0.1746359113288368</v>
      </c>
      <c r="AP11" s="24" t="n">
        <v>0.1049356326395913</v>
      </c>
      <c r="AQ11" s="24" t="n">
        <v>0.148638665872556</v>
      </c>
      <c r="AR11" s="24" t="n">
        <v>0.1449832961733077</v>
      </c>
      <c r="AS11" s="24" t="n">
        <v>0.2299406707177434</v>
      </c>
      <c r="AU11" s="24" t="n">
        <v>0.1380117947679869</v>
      </c>
      <c r="AV11" s="24" t="n">
        <v>0.08943706883494948</v>
      </c>
      <c r="AW11" s="24" t="n">
        <v>0.09145050306100046</v>
      </c>
      <c r="AX11" s="24" t="n">
        <v>0.2274331744816718</v>
      </c>
    </row>
    <row r="12" ht="19" customHeight="1">
      <c r="B12" s="26" t="inlineStr">
        <is>
          <t>Quite badly</t>
        </is>
      </c>
      <c r="C12" s="24" t="n">
        <v>0.03138948986789086</v>
      </c>
      <c r="D12" s="24" t="n">
        <v>0.0334240126111023</v>
      </c>
      <c r="E12" s="24" t="n">
        <v>0.02902084196492504</v>
      </c>
      <c r="G12" s="24" t="n">
        <v>0.06439160811197553</v>
      </c>
      <c r="H12" s="24" t="n">
        <v>0.03942033707907528</v>
      </c>
      <c r="I12" s="24" t="n">
        <v>0.02523595859612354</v>
      </c>
      <c r="J12" s="24" t="n">
        <v>0.04479354061701699</v>
      </c>
      <c r="K12" s="24" t="n">
        <v>0.02389217070688691</v>
      </c>
      <c r="L12" s="24" t="n">
        <v>0.002244296532778947</v>
      </c>
      <c r="N12" s="24" t="n">
        <v>0.04546043000191266</v>
      </c>
      <c r="O12" s="24" t="n">
        <v>0.04215185579902866</v>
      </c>
      <c r="P12" s="24" t="n">
        <v>0.03762110880247094</v>
      </c>
      <c r="Q12" s="24" t="n">
        <v>0</v>
      </c>
      <c r="R12" s="24" t="n">
        <v>0.02512534295322811</v>
      </c>
      <c r="S12" s="24" t="n">
        <v>0.04908506439198412</v>
      </c>
      <c r="T12" s="24" t="n">
        <v>0.01664678148707154</v>
      </c>
      <c r="U12" s="24" t="n">
        <v>0.02877635971014444</v>
      </c>
      <c r="V12" s="24" t="n">
        <v>0.03917362355924247</v>
      </c>
      <c r="W12" s="24" t="n">
        <v>0.03410156832161931</v>
      </c>
      <c r="Y12" s="24" t="n">
        <v>0.0211880183323907</v>
      </c>
      <c r="Z12" s="24" t="n">
        <v>0.03104457312817164</v>
      </c>
      <c r="AA12" s="24" t="n">
        <v>0.0376427704799929</v>
      </c>
      <c r="AB12" s="24" t="n">
        <v>0.03726221576340978</v>
      </c>
      <c r="AD12" s="24" t="n">
        <v>0.02561117332859748</v>
      </c>
      <c r="AE12" s="24" t="n">
        <v>0.03043343850532485</v>
      </c>
      <c r="AF12" s="24" t="n">
        <v>0.02424971271151399</v>
      </c>
      <c r="AG12" s="24" t="n">
        <v>0.03318039979045474</v>
      </c>
      <c r="AH12" s="24" t="n">
        <v>0.03196339515687628</v>
      </c>
      <c r="AI12" s="24" t="n">
        <v>0.07458528227461407</v>
      </c>
      <c r="AJ12" s="24" t="n">
        <v>0.03515545301116257</v>
      </c>
      <c r="AL12" s="24" t="n">
        <v>0.02354079844090006</v>
      </c>
      <c r="AM12" s="24" t="n">
        <v>0.02760255114013292</v>
      </c>
      <c r="AN12" s="24" t="n">
        <v>0.02948210958302072</v>
      </c>
      <c r="AO12" s="24" t="n">
        <v>0.06090267913103872</v>
      </c>
      <c r="AP12" s="24" t="n">
        <v>0.03010549515936723</v>
      </c>
      <c r="AQ12" s="24" t="n">
        <v>0.02262564206935929</v>
      </c>
      <c r="AR12" s="24" t="n">
        <v>0.02458014270605649</v>
      </c>
      <c r="AS12" s="24" t="n">
        <v>0.04339090879806185</v>
      </c>
      <c r="AU12" s="24" t="n">
        <v>0.01587279788516302</v>
      </c>
      <c r="AV12" s="24" t="n">
        <v>0.01673836903378662</v>
      </c>
      <c r="AW12" s="24" t="n">
        <v>0.02252750898931205</v>
      </c>
      <c r="AX12" s="24" t="n">
        <v>0.09324520393568868</v>
      </c>
    </row>
    <row r="13" ht="19" customHeight="1">
      <c r="B13" s="26" t="inlineStr">
        <is>
          <t>Very badly</t>
        </is>
      </c>
      <c r="C13" s="24" t="n">
        <v>0.01589318590052784</v>
      </c>
      <c r="D13" s="24" t="n">
        <v>0.02232663079149416</v>
      </c>
      <c r="E13" s="24" t="n">
        <v>0.009647593164720532</v>
      </c>
      <c r="G13" s="24" t="n">
        <v>0.02805765783101393</v>
      </c>
      <c r="H13" s="24" t="n">
        <v>0.02067513076801239</v>
      </c>
      <c r="I13" s="24" t="n">
        <v>0.01652435462693528</v>
      </c>
      <c r="J13" s="24" t="n">
        <v>0.0158087780465232</v>
      </c>
      <c r="K13" s="24" t="n">
        <v>0.01034218068068568</v>
      </c>
      <c r="L13" s="24" t="n">
        <v>0.007272742372696307</v>
      </c>
      <c r="N13" s="24" t="n">
        <v>0.01716344612363637</v>
      </c>
      <c r="O13" s="24" t="n">
        <v>0</v>
      </c>
      <c r="P13" s="24" t="n">
        <v>0.02851056788044974</v>
      </c>
      <c r="Q13" s="24" t="n">
        <v>0.006065152087460095</v>
      </c>
      <c r="R13" s="24" t="n">
        <v>0.02589939221645199</v>
      </c>
      <c r="S13" s="24" t="n">
        <v>0.0198764230997343</v>
      </c>
      <c r="T13" s="24" t="n">
        <v>0.004338842819288842</v>
      </c>
      <c r="U13" s="24" t="n">
        <v>0.02210646311215038</v>
      </c>
      <c r="V13" s="24" t="n">
        <v>0.01863328616580536</v>
      </c>
      <c r="W13" s="24" t="n">
        <v>0</v>
      </c>
      <c r="Y13" s="24" t="n">
        <v>0.02380023189860255</v>
      </c>
      <c r="Z13" s="24" t="n">
        <v>0.006180954176189992</v>
      </c>
      <c r="AA13" s="24" t="n">
        <v>0.01841999547796942</v>
      </c>
      <c r="AB13" s="24" t="n">
        <v>0.01521128032432126</v>
      </c>
      <c r="AD13" s="24" t="n">
        <v>0.01415741304202141</v>
      </c>
      <c r="AE13" s="24" t="n">
        <v>0.008534382876807876</v>
      </c>
      <c r="AF13" s="24" t="n">
        <v>0.006125730009873574</v>
      </c>
      <c r="AG13" s="24" t="n">
        <v>0.01703590202908344</v>
      </c>
      <c r="AH13" s="24" t="n">
        <v>0.03286603687910092</v>
      </c>
      <c r="AI13" s="24" t="n">
        <v>0</v>
      </c>
      <c r="AJ13" s="24" t="n">
        <v>0.02227770601240033</v>
      </c>
      <c r="AL13" s="24" t="n">
        <v>0.01332114952203829</v>
      </c>
      <c r="AM13" s="24" t="n">
        <v>0.005232878941169495</v>
      </c>
      <c r="AN13" s="24" t="n">
        <v>0.005286849837142072</v>
      </c>
      <c r="AO13" s="24" t="n">
        <v>0.008813834781456803</v>
      </c>
      <c r="AP13" s="24" t="n">
        <v>0.02658711607864721</v>
      </c>
      <c r="AQ13" s="24" t="n">
        <v>0.03210840765625528</v>
      </c>
      <c r="AR13" s="24" t="n">
        <v>0.01903947870928014</v>
      </c>
      <c r="AS13" s="24" t="n">
        <v>0.02260333345546943</v>
      </c>
      <c r="AU13" s="24" t="n">
        <v>0.00552854866674211</v>
      </c>
      <c r="AV13" s="24" t="n">
        <v>0.01338887592331966</v>
      </c>
      <c r="AW13" s="24" t="n">
        <v>0.0137754066283862</v>
      </c>
      <c r="AX13" s="24" t="n">
        <v>0.03742425847528196</v>
      </c>
    </row>
    <row r="14" ht="19" customHeight="1">
      <c r="B14" s="26" t="inlineStr">
        <is>
          <t>Don’t know</t>
        </is>
      </c>
      <c r="C14" s="24" t="n">
        <v>0.0312272956783692</v>
      </c>
      <c r="D14" s="24" t="n">
        <v>0.01409609249775286</v>
      </c>
      <c r="E14" s="24" t="n">
        <v>0.04807909723997628</v>
      </c>
      <c r="G14" s="24" t="n">
        <v>0.0589193251760297</v>
      </c>
      <c r="H14" s="24" t="n">
        <v>0.04166825682597494</v>
      </c>
      <c r="I14" s="24" t="n">
        <v>0.03914838420658087</v>
      </c>
      <c r="J14" s="24" t="n">
        <v>0.02034518997696367</v>
      </c>
      <c r="K14" s="24" t="n">
        <v>0.02293421478592051</v>
      </c>
      <c r="L14" s="24" t="n">
        <v>0.01247482553177471</v>
      </c>
      <c r="N14" s="24" t="n">
        <v>0</v>
      </c>
      <c r="O14" s="24" t="n">
        <v>0.02893194945648092</v>
      </c>
      <c r="P14" s="24" t="n">
        <v>0.02573415440737619</v>
      </c>
      <c r="Q14" s="24" t="n">
        <v>0.04268187575015671</v>
      </c>
      <c r="R14" s="24" t="n">
        <v>0.02534280916479866</v>
      </c>
      <c r="S14" s="24" t="n">
        <v>0.02221711043543811</v>
      </c>
      <c r="T14" s="24" t="n">
        <v>0.04168089821605699</v>
      </c>
      <c r="U14" s="24" t="n">
        <v>0.03960742750273737</v>
      </c>
      <c r="V14" s="24" t="n">
        <v>0.03280368019301363</v>
      </c>
      <c r="W14" s="24" t="n">
        <v>0.03434112021882816</v>
      </c>
      <c r="Y14" s="24" t="n">
        <v>0.02066713561717918</v>
      </c>
      <c r="Z14" s="24" t="n">
        <v>0.04925449966223133</v>
      </c>
      <c r="AA14" s="24" t="n">
        <v>0.02498574506471838</v>
      </c>
      <c r="AB14" s="24" t="n">
        <v>0.02941259534921825</v>
      </c>
      <c r="AD14" s="24" t="n">
        <v>0.01392529885503216</v>
      </c>
      <c r="AE14" s="24" t="n">
        <v>0.02550977267135143</v>
      </c>
      <c r="AF14" s="24" t="n">
        <v>0.01873142033158013</v>
      </c>
      <c r="AG14" s="24" t="n">
        <v>0.04470314912930487</v>
      </c>
      <c r="AH14" s="24" t="n">
        <v>0.02164654226507416</v>
      </c>
      <c r="AI14" s="24" t="n">
        <v>0.1260304938499625</v>
      </c>
      <c r="AJ14" s="24" t="n">
        <v>0.05240309645740933</v>
      </c>
      <c r="AL14" s="24" t="n">
        <v>0.006451613254261939</v>
      </c>
      <c r="AM14" s="24" t="n">
        <v>0.02326893581957711</v>
      </c>
      <c r="AN14" s="24" t="n">
        <v>0.02792490048828576</v>
      </c>
      <c r="AO14" s="24" t="n">
        <v>0.06056133185957242</v>
      </c>
      <c r="AP14" s="24" t="n">
        <v>0.01702918975003759</v>
      </c>
      <c r="AQ14" s="24" t="n">
        <v>0.07552579262667904</v>
      </c>
      <c r="AR14" s="24" t="n">
        <v>0.06793574847426193</v>
      </c>
      <c r="AS14" s="24" t="n">
        <v>0.01093775701371733</v>
      </c>
      <c r="AU14" s="24" t="n">
        <v>0.03521057810227964</v>
      </c>
      <c r="AV14" s="24" t="n">
        <v>0.03023098855723901</v>
      </c>
      <c r="AW14" s="24" t="n">
        <v>0.02565170796452164</v>
      </c>
      <c r="AX14" s="24" t="n">
        <v>0.03943924931412573</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2.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following work in the UK?: GPs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0.122471985048994</v>
      </c>
      <c r="D9" s="24" t="n">
        <v>0.1370588241606805</v>
      </c>
      <c r="E9" s="24" t="n">
        <v>0.1076983336855886</v>
      </c>
      <c r="G9" s="24" t="n">
        <v>0.1051356731101985</v>
      </c>
      <c r="H9" s="24" t="n">
        <v>0.1633030769003826</v>
      </c>
      <c r="I9" s="24" t="n">
        <v>0.08546384162386869</v>
      </c>
      <c r="J9" s="24" t="n">
        <v>0.08620083628706819</v>
      </c>
      <c r="K9" s="24" t="n">
        <v>0.08336183134966782</v>
      </c>
      <c r="L9" s="24" t="n">
        <v>0.1863769002993819</v>
      </c>
      <c r="N9" s="24" t="n">
        <v>0.1048874424423355</v>
      </c>
      <c r="O9" s="24" t="n">
        <v>0.1822162581753026</v>
      </c>
      <c r="P9" s="24" t="n">
        <v>0.1338938626773288</v>
      </c>
      <c r="Q9" s="24" t="n">
        <v>0.107785226698617</v>
      </c>
      <c r="R9" s="24" t="n">
        <v>0.1474653056447521</v>
      </c>
      <c r="S9" s="24" t="n">
        <v>0.102269164658578</v>
      </c>
      <c r="T9" s="24" t="n">
        <v>0.1322169239901199</v>
      </c>
      <c r="U9" s="24" t="n">
        <v>0.1297781421783321</v>
      </c>
      <c r="V9" s="24" t="n">
        <v>0.08782173941622491</v>
      </c>
      <c r="W9" s="24" t="n">
        <v>0.1360343759878402</v>
      </c>
      <c r="Y9" s="24" t="n">
        <v>0.1283151138875888</v>
      </c>
      <c r="Z9" s="24" t="n">
        <v>0.1227376698442621</v>
      </c>
      <c r="AA9" s="24" t="n">
        <v>0.1142711469428441</v>
      </c>
      <c r="AB9" s="24" t="n">
        <v>0.123102362619235</v>
      </c>
      <c r="AD9" s="24" t="n">
        <v>0.161809828140924</v>
      </c>
      <c r="AE9" s="24" t="n">
        <v>0.1478873814433561</v>
      </c>
      <c r="AF9" s="24" t="n">
        <v>0.1314137029987554</v>
      </c>
      <c r="AG9" s="24" t="n">
        <v>0.05338106268240391</v>
      </c>
      <c r="AH9" s="24" t="n">
        <v>0.1239679041115921</v>
      </c>
      <c r="AI9" s="24" t="n">
        <v>0.0208923874404413</v>
      </c>
      <c r="AJ9" s="24" t="n">
        <v>0.07525319781152753</v>
      </c>
      <c r="AL9" s="24" t="n">
        <v>0.1763625706961585</v>
      </c>
      <c r="AM9" s="24" t="n">
        <v>0.1821624744957666</v>
      </c>
      <c r="AN9" s="24" t="n">
        <v>0.1045091692356115</v>
      </c>
      <c r="AO9" s="24" t="n">
        <v>0.09254316806918159</v>
      </c>
      <c r="AP9" s="24" t="n">
        <v>0.1051575952809093</v>
      </c>
      <c r="AQ9" s="24" t="n">
        <v>0.04840533559298234</v>
      </c>
      <c r="AR9" s="24" t="n">
        <v>0.09945866578608897</v>
      </c>
      <c r="AS9" s="24" t="n">
        <v>0.04060063171995173</v>
      </c>
      <c r="AU9" s="24" t="n">
        <v>0.08516915245896964</v>
      </c>
      <c r="AV9" s="24" t="n">
        <v>0.1195732605744464</v>
      </c>
      <c r="AW9" s="24" t="n">
        <v>0.1553059197324354</v>
      </c>
      <c r="AX9" s="24" t="n">
        <v>0.1058315638177927</v>
      </c>
    </row>
    <row r="10" ht="19" customHeight="1">
      <c r="B10" s="26" t="inlineStr">
        <is>
          <t>Quite well</t>
        </is>
      </c>
      <c r="C10" s="24" t="n">
        <v>0.3545678000701164</v>
      </c>
      <c r="D10" s="24" t="n">
        <v>0.3852402971356825</v>
      </c>
      <c r="E10" s="24" t="n">
        <v>0.3244206552866234</v>
      </c>
      <c r="G10" s="24" t="n">
        <v>0.2753554069048098</v>
      </c>
      <c r="H10" s="24" t="n">
        <v>0.3640651479426322</v>
      </c>
      <c r="I10" s="24" t="n">
        <v>0.3603266554585184</v>
      </c>
      <c r="J10" s="24" t="n">
        <v>0.3418409628725296</v>
      </c>
      <c r="K10" s="24" t="n">
        <v>0.3527208428277496</v>
      </c>
      <c r="L10" s="24" t="n">
        <v>0.4059772301829453</v>
      </c>
      <c r="N10" s="24" t="n">
        <v>0.3280087871946663</v>
      </c>
      <c r="O10" s="24" t="n">
        <v>0.3164822442223151</v>
      </c>
      <c r="P10" s="24" t="n">
        <v>0.3699169794777752</v>
      </c>
      <c r="Q10" s="24" t="n">
        <v>0.3718242305972012</v>
      </c>
      <c r="R10" s="24" t="n">
        <v>0.3213363898351251</v>
      </c>
      <c r="S10" s="24" t="n">
        <v>0.4024831199025733</v>
      </c>
      <c r="T10" s="24" t="n">
        <v>0.3705258688374534</v>
      </c>
      <c r="U10" s="24" t="n">
        <v>0.383435068231563</v>
      </c>
      <c r="V10" s="24" t="n">
        <v>0.3136688530780598</v>
      </c>
      <c r="W10" s="24" t="n">
        <v>0.3251918091569545</v>
      </c>
      <c r="Y10" s="24" t="n">
        <v>0.4078562263140713</v>
      </c>
      <c r="Z10" s="24" t="n">
        <v>0.3458932913150308</v>
      </c>
      <c r="AA10" s="24" t="n">
        <v>0.3390275884937353</v>
      </c>
      <c r="AB10" s="24" t="n">
        <v>0.3196958260016395</v>
      </c>
      <c r="AD10" s="24" t="n">
        <v>0.3838107302908511</v>
      </c>
      <c r="AE10" s="24" t="n">
        <v>0.3979083236838311</v>
      </c>
      <c r="AF10" s="24" t="n">
        <v>0.3983601140453399</v>
      </c>
      <c r="AG10" s="24" t="n">
        <v>0.3294674171369312</v>
      </c>
      <c r="AH10" s="24" t="n">
        <v>0.2948996659739153</v>
      </c>
      <c r="AI10" s="24" t="n">
        <v>0.2275828706555283</v>
      </c>
      <c r="AJ10" s="24" t="n">
        <v>0.3066686912485747</v>
      </c>
      <c r="AL10" s="24" t="n">
        <v>0.4087717854080165</v>
      </c>
      <c r="AM10" s="24" t="n">
        <v>0.4267499313383104</v>
      </c>
      <c r="AN10" s="24" t="n">
        <v>0.361333527839535</v>
      </c>
      <c r="AO10" s="24" t="n">
        <v>0.2998770555741994</v>
      </c>
      <c r="AP10" s="24" t="n">
        <v>0.3348020525660099</v>
      </c>
      <c r="AQ10" s="24" t="n">
        <v>0.3272163137385368</v>
      </c>
      <c r="AR10" s="24" t="n">
        <v>0.291578416596077</v>
      </c>
      <c r="AS10" s="24" t="n">
        <v>0.231331700131552</v>
      </c>
      <c r="AU10" s="24" t="n">
        <v>0.3727739637846971</v>
      </c>
      <c r="AV10" s="24" t="n">
        <v>0.3382589177404035</v>
      </c>
      <c r="AW10" s="24" t="n">
        <v>0.3723064889398388</v>
      </c>
      <c r="AX10" s="24" t="n">
        <v>0.321361315749972</v>
      </c>
    </row>
    <row r="11" ht="19" customHeight="1">
      <c r="B11" s="26" t="inlineStr">
        <is>
          <t>Neither well nor badly</t>
        </is>
      </c>
      <c r="C11" s="24" t="n">
        <v>0.2297754403874726</v>
      </c>
      <c r="D11" s="24" t="n">
        <v>0.2244466743856349</v>
      </c>
      <c r="E11" s="24" t="n">
        <v>0.235227885962351</v>
      </c>
      <c r="G11" s="24" t="n">
        <v>0.2757096541610265</v>
      </c>
      <c r="H11" s="24" t="n">
        <v>0.2009343731878145</v>
      </c>
      <c r="I11" s="24" t="n">
        <v>0.2097295207119954</v>
      </c>
      <c r="J11" s="24" t="n">
        <v>0.2541996921029483</v>
      </c>
      <c r="K11" s="24" t="n">
        <v>0.2603038520555</v>
      </c>
      <c r="L11" s="24" t="n">
        <v>0.1988378340015455</v>
      </c>
      <c r="N11" s="24" t="n">
        <v>0.2687863130337992</v>
      </c>
      <c r="O11" s="24" t="n">
        <v>0.2363793621190837</v>
      </c>
      <c r="P11" s="24" t="n">
        <v>0.2500008529999081</v>
      </c>
      <c r="Q11" s="24" t="n">
        <v>0.2414139877095782</v>
      </c>
      <c r="R11" s="24" t="n">
        <v>0.2153581630291682</v>
      </c>
      <c r="S11" s="24" t="n">
        <v>0.2053637811516918</v>
      </c>
      <c r="T11" s="24" t="n">
        <v>0.2201266798345355</v>
      </c>
      <c r="U11" s="24" t="n">
        <v>0.2325951645160296</v>
      </c>
      <c r="V11" s="24" t="n">
        <v>0.2354838544672286</v>
      </c>
      <c r="W11" s="24" t="n">
        <v>0.199383224010521</v>
      </c>
      <c r="Y11" s="24" t="n">
        <v>0.1738801427707739</v>
      </c>
      <c r="Z11" s="24" t="n">
        <v>0.2451810260074707</v>
      </c>
      <c r="AA11" s="24" t="n">
        <v>0.2468840702562327</v>
      </c>
      <c r="AB11" s="24" t="n">
        <v>0.2590957696554401</v>
      </c>
      <c r="AD11" s="24" t="n">
        <v>0.2117306446724916</v>
      </c>
      <c r="AE11" s="24" t="n">
        <v>0.207600800234316</v>
      </c>
      <c r="AF11" s="24" t="n">
        <v>0.1934782339903537</v>
      </c>
      <c r="AG11" s="24" t="n">
        <v>0.265508982240993</v>
      </c>
      <c r="AH11" s="24" t="n">
        <v>0.238134118921568</v>
      </c>
      <c r="AI11" s="24" t="n">
        <v>0.4359168303261487</v>
      </c>
      <c r="AJ11" s="24" t="n">
        <v>0.2563922976270217</v>
      </c>
      <c r="AL11" s="24" t="n">
        <v>0.1810117180447111</v>
      </c>
      <c r="AM11" s="24" t="n">
        <v>0.21245195061356</v>
      </c>
      <c r="AN11" s="24" t="n">
        <v>0.2045768811838495</v>
      </c>
      <c r="AO11" s="24" t="n">
        <v>0.2386955306969188</v>
      </c>
      <c r="AP11" s="24" t="n">
        <v>0.2459060063015233</v>
      </c>
      <c r="AQ11" s="24" t="n">
        <v>0.2442814715237988</v>
      </c>
      <c r="AR11" s="24" t="n">
        <v>0.2543347109827634</v>
      </c>
      <c r="AS11" s="24" t="n">
        <v>0.3438006002295919</v>
      </c>
      <c r="AU11" s="24" t="n">
        <v>0.2142040125994423</v>
      </c>
      <c r="AV11" s="24" t="n">
        <v>0.2353700979846603</v>
      </c>
      <c r="AW11" s="24" t="n">
        <v>0.2005265914425785</v>
      </c>
      <c r="AX11" s="24" t="n">
        <v>0.3010869453417971</v>
      </c>
    </row>
    <row r="12" ht="19" customHeight="1">
      <c r="B12" s="26" t="inlineStr">
        <is>
          <t>Quite badly</t>
        </is>
      </c>
      <c r="C12" s="24" t="n">
        <v>0.1855957164776866</v>
      </c>
      <c r="D12" s="24" t="n">
        <v>0.1529629240790971</v>
      </c>
      <c r="E12" s="24" t="n">
        <v>0.217602231375344</v>
      </c>
      <c r="G12" s="24" t="n">
        <v>0.2041823722789559</v>
      </c>
      <c r="H12" s="24" t="n">
        <v>0.1842833750255156</v>
      </c>
      <c r="I12" s="24" t="n">
        <v>0.1963385499707877</v>
      </c>
      <c r="J12" s="24" t="n">
        <v>0.1990160343233177</v>
      </c>
      <c r="K12" s="24" t="n">
        <v>0.2010859310964098</v>
      </c>
      <c r="L12" s="24" t="n">
        <v>0.1444203261980352</v>
      </c>
      <c r="N12" s="24" t="n">
        <v>0.1411492079636439</v>
      </c>
      <c r="O12" s="24" t="n">
        <v>0.2259992026605</v>
      </c>
      <c r="P12" s="24" t="n">
        <v>0.1764134990145053</v>
      </c>
      <c r="Q12" s="24" t="n">
        <v>0.1923910989523522</v>
      </c>
      <c r="R12" s="24" t="n">
        <v>0.1949239230437797</v>
      </c>
      <c r="S12" s="24" t="n">
        <v>0.1604709544829824</v>
      </c>
      <c r="T12" s="24" t="n">
        <v>0.1568140941066909</v>
      </c>
      <c r="U12" s="24" t="n">
        <v>0.1545975279299554</v>
      </c>
      <c r="V12" s="24" t="n">
        <v>0.2153839272039161</v>
      </c>
      <c r="W12" s="24" t="n">
        <v>0.2571329587360121</v>
      </c>
      <c r="Y12" s="24" t="n">
        <v>0.1850378793121269</v>
      </c>
      <c r="Z12" s="24" t="n">
        <v>0.1842382411104728</v>
      </c>
      <c r="AA12" s="24" t="n">
        <v>0.1862171862571153</v>
      </c>
      <c r="AB12" s="24" t="n">
        <v>0.1870603466417619</v>
      </c>
      <c r="AD12" s="24" t="n">
        <v>0.1695953587422646</v>
      </c>
      <c r="AE12" s="24" t="n">
        <v>0.1681067884123344</v>
      </c>
      <c r="AF12" s="24" t="n">
        <v>0.1650605155046889</v>
      </c>
      <c r="AG12" s="24" t="n">
        <v>0.2421995777722842</v>
      </c>
      <c r="AH12" s="24" t="n">
        <v>0.1795635363738963</v>
      </c>
      <c r="AI12" s="24" t="n">
        <v>0.1391474819569101</v>
      </c>
      <c r="AJ12" s="24" t="n">
        <v>0.227031199437339</v>
      </c>
      <c r="AL12" s="24" t="n">
        <v>0.1737185317129174</v>
      </c>
      <c r="AM12" s="24" t="n">
        <v>0.1182816446992052</v>
      </c>
      <c r="AN12" s="24" t="n">
        <v>0.2117113294522857</v>
      </c>
      <c r="AO12" s="24" t="n">
        <v>0.2706129127938389</v>
      </c>
      <c r="AP12" s="24" t="n">
        <v>0.1686382342594105</v>
      </c>
      <c r="AQ12" s="24" t="n">
        <v>0.2150643770448712</v>
      </c>
      <c r="AR12" s="24" t="n">
        <v>0.2457813455668928</v>
      </c>
      <c r="AS12" s="24" t="n">
        <v>0.1993622025863212</v>
      </c>
      <c r="AU12" s="24" t="n">
        <v>0.2211451495908334</v>
      </c>
      <c r="AV12" s="24" t="n">
        <v>0.1825510370550713</v>
      </c>
      <c r="AW12" s="24" t="n">
        <v>0.1767418140803335</v>
      </c>
      <c r="AX12" s="24" t="n">
        <v>0.1642520175657426</v>
      </c>
    </row>
    <row r="13" ht="19" customHeight="1">
      <c r="B13" s="26" t="inlineStr">
        <is>
          <t>Very badly</t>
        </is>
      </c>
      <c r="C13" s="24" t="n">
        <v>0.09114454774467147</v>
      </c>
      <c r="D13" s="24" t="n">
        <v>0.08569983763030442</v>
      </c>
      <c r="E13" s="24" t="n">
        <v>0.09674430761318388</v>
      </c>
      <c r="G13" s="24" t="n">
        <v>0.1114714186687279</v>
      </c>
      <c r="H13" s="24" t="n">
        <v>0.07303687376767241</v>
      </c>
      <c r="I13" s="24" t="n">
        <v>0.1189795417485096</v>
      </c>
      <c r="J13" s="24" t="n">
        <v>0.1149101332824293</v>
      </c>
      <c r="K13" s="24" t="n">
        <v>0.08144446670692347</v>
      </c>
      <c r="L13" s="24" t="n">
        <v>0.05715081092330693</v>
      </c>
      <c r="N13" s="24" t="n">
        <v>0.147570700387779</v>
      </c>
      <c r="O13" s="24" t="n">
        <v>0.02865275495466349</v>
      </c>
      <c r="P13" s="24" t="n">
        <v>0.05857867000799874</v>
      </c>
      <c r="Q13" s="24" t="n">
        <v>0.07055216940851963</v>
      </c>
      <c r="R13" s="24" t="n">
        <v>0.105904348771893</v>
      </c>
      <c r="S13" s="24" t="n">
        <v>0.1126422949003438</v>
      </c>
      <c r="T13" s="24" t="n">
        <v>0.1013134405302971</v>
      </c>
      <c r="U13" s="24" t="n">
        <v>0.08689945490435753</v>
      </c>
      <c r="V13" s="24" t="n">
        <v>0.1197521924189477</v>
      </c>
      <c r="W13" s="24" t="n">
        <v>0.06486971362760391</v>
      </c>
      <c r="Y13" s="24" t="n">
        <v>0.08891150806741409</v>
      </c>
      <c r="Z13" s="24" t="n">
        <v>0.0850873294231874</v>
      </c>
      <c r="AA13" s="24" t="n">
        <v>0.09827250258556597</v>
      </c>
      <c r="AB13" s="24" t="n">
        <v>0.09357102295382277</v>
      </c>
      <c r="AD13" s="24" t="n">
        <v>0.06162291542817034</v>
      </c>
      <c r="AE13" s="24" t="n">
        <v>0.07262075769924592</v>
      </c>
      <c r="AF13" s="24" t="n">
        <v>0.09915198088984693</v>
      </c>
      <c r="AG13" s="24" t="n">
        <v>0.1010755572568235</v>
      </c>
      <c r="AH13" s="24" t="n">
        <v>0.1412123077257271</v>
      </c>
      <c r="AI13" s="24" t="n">
        <v>0.07541061243606874</v>
      </c>
      <c r="AJ13" s="24" t="n">
        <v>0.106572771791475</v>
      </c>
      <c r="AL13" s="24" t="n">
        <v>0.05441984935868264</v>
      </c>
      <c r="AM13" s="24" t="n">
        <v>0.04549862543091162</v>
      </c>
      <c r="AN13" s="24" t="n">
        <v>0.1065472611867474</v>
      </c>
      <c r="AO13" s="24" t="n">
        <v>0.08550719388349486</v>
      </c>
      <c r="AP13" s="24" t="n">
        <v>0.1297741006132987</v>
      </c>
      <c r="AQ13" s="24" t="n">
        <v>0.1223108363836235</v>
      </c>
      <c r="AR13" s="24" t="n">
        <v>0.07379096349016341</v>
      </c>
      <c r="AS13" s="24" t="n">
        <v>0.1849048653325832</v>
      </c>
      <c r="AU13" s="24" t="n">
        <v>0.09746413589892049</v>
      </c>
      <c r="AV13" s="24" t="n">
        <v>0.1044886413609235</v>
      </c>
      <c r="AW13" s="24" t="n">
        <v>0.0827917865483954</v>
      </c>
      <c r="AX13" s="24" t="n">
        <v>0.07880353452639781</v>
      </c>
    </row>
    <row r="14" ht="19" customHeight="1">
      <c r="B14" s="26" t="inlineStr">
        <is>
          <t>Don’t know</t>
        </is>
      </c>
      <c r="C14" s="24" t="n">
        <v>0.01644451027105893</v>
      </c>
      <c r="D14" s="24" t="n">
        <v>0.0145914426086006</v>
      </c>
      <c r="E14" s="24" t="n">
        <v>0.0183065860769091</v>
      </c>
      <c r="G14" s="24" t="n">
        <v>0.02814547487628142</v>
      </c>
      <c r="H14" s="24" t="n">
        <v>0.01437715317598262</v>
      </c>
      <c r="I14" s="24" t="n">
        <v>0.02916189048632028</v>
      </c>
      <c r="J14" s="24" t="n">
        <v>0.003832341131706987</v>
      </c>
      <c r="K14" s="24" t="n">
        <v>0.02108307596374924</v>
      </c>
      <c r="L14" s="24" t="n">
        <v>0.007236898394785015</v>
      </c>
      <c r="N14" s="24" t="n">
        <v>0.009597548977776028</v>
      </c>
      <c r="O14" s="24" t="n">
        <v>0.0102701778681353</v>
      </c>
      <c r="P14" s="24" t="n">
        <v>0.01119613582248394</v>
      </c>
      <c r="Q14" s="24" t="n">
        <v>0.0160332866337317</v>
      </c>
      <c r="R14" s="24" t="n">
        <v>0.01501186967528197</v>
      </c>
      <c r="S14" s="24" t="n">
        <v>0.01677068490383069</v>
      </c>
      <c r="T14" s="24" t="n">
        <v>0.01900299270090332</v>
      </c>
      <c r="U14" s="24" t="n">
        <v>0.01269464223976227</v>
      </c>
      <c r="V14" s="24" t="n">
        <v>0.02788943341562302</v>
      </c>
      <c r="W14" s="24" t="n">
        <v>0.01738791848106835</v>
      </c>
      <c r="Y14" s="24" t="n">
        <v>0.01599912964802491</v>
      </c>
      <c r="Z14" s="24" t="n">
        <v>0.01686244229957632</v>
      </c>
      <c r="AA14" s="24" t="n">
        <v>0.01532750546450657</v>
      </c>
      <c r="AB14" s="24" t="n">
        <v>0.0174746721281007</v>
      </c>
      <c r="AD14" s="24" t="n">
        <v>0.01143052272529843</v>
      </c>
      <c r="AE14" s="24" t="n">
        <v>0.005875948526916459</v>
      </c>
      <c r="AF14" s="24" t="n">
        <v>0.01253545257101522</v>
      </c>
      <c r="AG14" s="24" t="n">
        <v>0.008367402910563945</v>
      </c>
      <c r="AH14" s="24" t="n">
        <v>0.02222246689330114</v>
      </c>
      <c r="AI14" s="24" t="n">
        <v>0.101049817184903</v>
      </c>
      <c r="AJ14" s="24" t="n">
        <v>0.02808184208406224</v>
      </c>
      <c r="AL14" s="24" t="n">
        <v>0.005715544779513652</v>
      </c>
      <c r="AM14" s="24" t="n">
        <v>0.01485537342224613</v>
      </c>
      <c r="AN14" s="24" t="n">
        <v>0.0113218311019711</v>
      </c>
      <c r="AO14" s="24" t="n">
        <v>0.01276413898236652</v>
      </c>
      <c r="AP14" s="24" t="n">
        <v>0.01572201097884829</v>
      </c>
      <c r="AQ14" s="24" t="n">
        <v>0.04272166571618723</v>
      </c>
      <c r="AR14" s="24" t="n">
        <v>0.03505589757801448</v>
      </c>
      <c r="AS14" s="24" t="n">
        <v>0</v>
      </c>
      <c r="AU14" s="24" t="n">
        <v>0.009243585667137131</v>
      </c>
      <c r="AV14" s="24" t="n">
        <v>0.01975804528449484</v>
      </c>
      <c r="AW14" s="24" t="n">
        <v>0.0123273992564185</v>
      </c>
      <c r="AX14" s="24" t="n">
        <v>0.02866462299829801</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3.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following work in the UK?: Hospitals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0.1343723840196997</v>
      </c>
      <c r="D9" s="24" t="n">
        <v>0.167281979927264</v>
      </c>
      <c r="E9" s="24" t="n">
        <v>0.1025830679681143</v>
      </c>
      <c r="G9" s="24" t="n">
        <v>0.106822454258277</v>
      </c>
      <c r="H9" s="24" t="n">
        <v>0.2055867389431277</v>
      </c>
      <c r="I9" s="24" t="n">
        <v>0.1534034874638177</v>
      </c>
      <c r="J9" s="24" t="n">
        <v>0.102442087989333</v>
      </c>
      <c r="K9" s="24" t="n">
        <v>0.1027562465879058</v>
      </c>
      <c r="L9" s="24" t="n">
        <v>0.1264014822438376</v>
      </c>
      <c r="N9" s="24" t="n">
        <v>0.1373340506796499</v>
      </c>
      <c r="O9" s="24" t="n">
        <v>0.1495511192883188</v>
      </c>
      <c r="P9" s="24" t="n">
        <v>0.1357142955791981</v>
      </c>
      <c r="Q9" s="24" t="n">
        <v>0.1102481811186574</v>
      </c>
      <c r="R9" s="24" t="n">
        <v>0.1463914486605885</v>
      </c>
      <c r="S9" s="24" t="n">
        <v>0.1255352180848195</v>
      </c>
      <c r="T9" s="24" t="n">
        <v>0.1351508003238408</v>
      </c>
      <c r="U9" s="24" t="n">
        <v>0.1605273090044103</v>
      </c>
      <c r="V9" s="24" t="n">
        <v>0.1157048958548427</v>
      </c>
      <c r="W9" s="24" t="n">
        <v>0.1304874894998919</v>
      </c>
      <c r="Y9" s="24" t="n">
        <v>0.1602139558173467</v>
      </c>
      <c r="Z9" s="24" t="n">
        <v>0.128667386413231</v>
      </c>
      <c r="AA9" s="24" t="n">
        <v>0.1172463271284831</v>
      </c>
      <c r="AB9" s="24" t="n">
        <v>0.1274562040580259</v>
      </c>
      <c r="AD9" s="24" t="n">
        <v>0.1662876589106532</v>
      </c>
      <c r="AE9" s="24" t="n">
        <v>0.1546239448188128</v>
      </c>
      <c r="AF9" s="24" t="n">
        <v>0.1398908333502007</v>
      </c>
      <c r="AG9" s="24" t="n">
        <v>0.07072442354026255</v>
      </c>
      <c r="AH9" s="24" t="n">
        <v>0.1253810151246206</v>
      </c>
      <c r="AI9" s="24" t="n">
        <v>0.07522453941633787</v>
      </c>
      <c r="AJ9" s="24" t="n">
        <v>0.1038687388870582</v>
      </c>
      <c r="AL9" s="24" t="n">
        <v>0.1905434891353017</v>
      </c>
      <c r="AM9" s="24" t="n">
        <v>0.2123087560825322</v>
      </c>
      <c r="AN9" s="24" t="n">
        <v>0.09853376263359825</v>
      </c>
      <c r="AO9" s="24" t="n">
        <v>0.06548565869895272</v>
      </c>
      <c r="AP9" s="24" t="n">
        <v>0.1219960635864291</v>
      </c>
      <c r="AQ9" s="24" t="n">
        <v>0.09769442446468191</v>
      </c>
      <c r="AR9" s="24" t="n">
        <v>0.09347417032967095</v>
      </c>
      <c r="AS9" s="24" t="n">
        <v>0.03397373369294495</v>
      </c>
      <c r="AU9" s="24" t="n">
        <v>0.09279219071441812</v>
      </c>
      <c r="AV9" s="24" t="n">
        <v>0.1335653250262019</v>
      </c>
      <c r="AW9" s="24" t="n">
        <v>0.1750838933402362</v>
      </c>
      <c r="AX9" s="24" t="n">
        <v>0.1033146609201528</v>
      </c>
    </row>
    <row r="10" ht="19" customHeight="1">
      <c r="B10" s="26" t="inlineStr">
        <is>
          <t>Quite well</t>
        </is>
      </c>
      <c r="C10" s="24" t="n">
        <v>0.3549144496241401</v>
      </c>
      <c r="D10" s="24" t="n">
        <v>0.3725511738733711</v>
      </c>
      <c r="E10" s="24" t="n">
        <v>0.337033892520499</v>
      </c>
      <c r="G10" s="24" t="n">
        <v>0.3013331827689904</v>
      </c>
      <c r="H10" s="24" t="n">
        <v>0.3420345429848519</v>
      </c>
      <c r="I10" s="24" t="n">
        <v>0.3163154700962133</v>
      </c>
      <c r="J10" s="24" t="n">
        <v>0.3216761428770532</v>
      </c>
      <c r="K10" s="24" t="n">
        <v>0.3802368406312991</v>
      </c>
      <c r="L10" s="24" t="n">
        <v>0.441923473356208</v>
      </c>
      <c r="N10" s="24" t="n">
        <v>0.343979297526399</v>
      </c>
      <c r="O10" s="24" t="n">
        <v>0.3903817488341988</v>
      </c>
      <c r="P10" s="24" t="n">
        <v>0.379355017997527</v>
      </c>
      <c r="Q10" s="24" t="n">
        <v>0.3661690598007084</v>
      </c>
      <c r="R10" s="24" t="n">
        <v>0.340451401230274</v>
      </c>
      <c r="S10" s="24" t="n">
        <v>0.4187698394492631</v>
      </c>
      <c r="T10" s="24" t="n">
        <v>0.3432327627464673</v>
      </c>
      <c r="U10" s="24" t="n">
        <v>0.3362072802066561</v>
      </c>
      <c r="V10" s="24" t="n">
        <v>0.3001917274762793</v>
      </c>
      <c r="W10" s="24" t="n">
        <v>0.3746596648845897</v>
      </c>
      <c r="Y10" s="24" t="n">
        <v>0.3622495813953042</v>
      </c>
      <c r="Z10" s="24" t="n">
        <v>0.4014992404391738</v>
      </c>
      <c r="AA10" s="24" t="n">
        <v>0.34770321525644</v>
      </c>
      <c r="AB10" s="24" t="n">
        <v>0.3049833806888541</v>
      </c>
      <c r="AD10" s="24" t="n">
        <v>0.3708704268040733</v>
      </c>
      <c r="AE10" s="24" t="n">
        <v>0.3921980938937769</v>
      </c>
      <c r="AF10" s="24" t="n">
        <v>0.3590727027305072</v>
      </c>
      <c r="AG10" s="24" t="n">
        <v>0.4202331982065169</v>
      </c>
      <c r="AH10" s="24" t="n">
        <v>0.2764502689832163</v>
      </c>
      <c r="AI10" s="24" t="n">
        <v>0.4068682979047292</v>
      </c>
      <c r="AJ10" s="24" t="n">
        <v>0.3121722869725578</v>
      </c>
      <c r="AL10" s="24" t="n">
        <v>0.3675672077128263</v>
      </c>
      <c r="AM10" s="24" t="n">
        <v>0.4020452426382479</v>
      </c>
      <c r="AN10" s="24" t="n">
        <v>0.3906178846186601</v>
      </c>
      <c r="AO10" s="24" t="n">
        <v>0.3353472603963091</v>
      </c>
      <c r="AP10" s="24" t="n">
        <v>0.3401758073941774</v>
      </c>
      <c r="AQ10" s="24" t="n">
        <v>0.3012608293277588</v>
      </c>
      <c r="AR10" s="24" t="n">
        <v>0.3535852493283208</v>
      </c>
      <c r="AS10" s="24" t="n">
        <v>0.2413925239002128</v>
      </c>
      <c r="AU10" s="24" t="n">
        <v>0.4393503976723386</v>
      </c>
      <c r="AV10" s="24" t="n">
        <v>0.3170024182947357</v>
      </c>
      <c r="AW10" s="24" t="n">
        <v>0.3463736510582011</v>
      </c>
      <c r="AX10" s="24" t="n">
        <v>0.3282826828386292</v>
      </c>
    </row>
    <row r="11" ht="19" customHeight="1">
      <c r="B11" s="26" t="inlineStr">
        <is>
          <t>Neither well nor badly</t>
        </is>
      </c>
      <c r="C11" s="24" t="n">
        <v>0.2298473298018275</v>
      </c>
      <c r="D11" s="24" t="n">
        <v>0.2138275314210256</v>
      </c>
      <c r="E11" s="24" t="n">
        <v>0.2453059463137223</v>
      </c>
      <c r="G11" s="24" t="n">
        <v>0.2612955432730332</v>
      </c>
      <c r="H11" s="24" t="n">
        <v>0.2046213070008042</v>
      </c>
      <c r="I11" s="24" t="n">
        <v>0.2324517091437313</v>
      </c>
      <c r="J11" s="24" t="n">
        <v>0.2185977364853217</v>
      </c>
      <c r="K11" s="24" t="n">
        <v>0.2369252134319301</v>
      </c>
      <c r="L11" s="24" t="n">
        <v>0.2318832425890581</v>
      </c>
      <c r="N11" s="24" t="n">
        <v>0.158446814487442</v>
      </c>
      <c r="O11" s="24" t="n">
        <v>0.2302282766485773</v>
      </c>
      <c r="P11" s="24" t="n">
        <v>0.2368450665560256</v>
      </c>
      <c r="Q11" s="24" t="n">
        <v>0.2396740640320891</v>
      </c>
      <c r="R11" s="24" t="n">
        <v>0.2035406016105128</v>
      </c>
      <c r="S11" s="24" t="n">
        <v>0.194964948444847</v>
      </c>
      <c r="T11" s="24" t="n">
        <v>0.2675649992585704</v>
      </c>
      <c r="U11" s="24" t="n">
        <v>0.219905157594206</v>
      </c>
      <c r="V11" s="24" t="n">
        <v>0.2694166226299981</v>
      </c>
      <c r="W11" s="24" t="n">
        <v>0.2276988126185035</v>
      </c>
      <c r="Y11" s="24" t="n">
        <v>0.2090193278175481</v>
      </c>
      <c r="Z11" s="24" t="n">
        <v>0.1940926423533435</v>
      </c>
      <c r="AA11" s="24" t="n">
        <v>0.2513599632631723</v>
      </c>
      <c r="AB11" s="24" t="n">
        <v>0.2705238200703922</v>
      </c>
      <c r="AD11" s="24" t="n">
        <v>0.2284496263808737</v>
      </c>
      <c r="AE11" s="24" t="n">
        <v>0.2127174795012199</v>
      </c>
      <c r="AF11" s="24" t="n">
        <v>0.2032677614724502</v>
      </c>
      <c r="AG11" s="24" t="n">
        <v>0.1935940204142065</v>
      </c>
      <c r="AH11" s="24" t="n">
        <v>0.2520274559277293</v>
      </c>
      <c r="AI11" s="24" t="n">
        <v>0.2469275720277829</v>
      </c>
      <c r="AJ11" s="24" t="n">
        <v>0.2607783594489005</v>
      </c>
      <c r="AL11" s="24" t="n">
        <v>0.229821344018782</v>
      </c>
      <c r="AM11" s="24" t="n">
        <v>0.2006140904271013</v>
      </c>
      <c r="AN11" s="24" t="n">
        <v>0.2173583702448019</v>
      </c>
      <c r="AO11" s="24" t="n">
        <v>0.2437924554442757</v>
      </c>
      <c r="AP11" s="24" t="n">
        <v>0.2376936390019909</v>
      </c>
      <c r="AQ11" s="24" t="n">
        <v>0.2590981312643701</v>
      </c>
      <c r="AR11" s="24" t="n">
        <v>0.2361115827309605</v>
      </c>
      <c r="AS11" s="24" t="n">
        <v>0.2537709158354294</v>
      </c>
      <c r="AU11" s="24" t="n">
        <v>0.1848835946344171</v>
      </c>
      <c r="AV11" s="24" t="n">
        <v>0.2453315996907192</v>
      </c>
      <c r="AW11" s="24" t="n">
        <v>0.206486732019619</v>
      </c>
      <c r="AX11" s="24" t="n">
        <v>0.3097601704664346</v>
      </c>
    </row>
    <row r="12" ht="19" customHeight="1">
      <c r="B12" s="26" t="inlineStr">
        <is>
          <t>Quite badly</t>
        </is>
      </c>
      <c r="C12" s="24" t="n">
        <v>0.196652745557626</v>
      </c>
      <c r="D12" s="24" t="n">
        <v>0.1687358278786162</v>
      </c>
      <c r="E12" s="24" t="n">
        <v>0.2241455330927882</v>
      </c>
      <c r="G12" s="24" t="n">
        <v>0.2243875973390115</v>
      </c>
      <c r="H12" s="24" t="n">
        <v>0.1769012335279063</v>
      </c>
      <c r="I12" s="24" t="n">
        <v>0.1904862685920026</v>
      </c>
      <c r="J12" s="24" t="n">
        <v>0.2612574224682006</v>
      </c>
      <c r="K12" s="24" t="n">
        <v>0.1844635708567341</v>
      </c>
      <c r="L12" s="24" t="n">
        <v>0.1551634846166504</v>
      </c>
      <c r="N12" s="24" t="n">
        <v>0.2386231249587959</v>
      </c>
      <c r="O12" s="24" t="n">
        <v>0.1928274712821987</v>
      </c>
      <c r="P12" s="24" t="n">
        <v>0.1784549889319616</v>
      </c>
      <c r="Q12" s="24" t="n">
        <v>0.2335109648473646</v>
      </c>
      <c r="R12" s="24" t="n">
        <v>0.1717240751509871</v>
      </c>
      <c r="S12" s="24" t="n">
        <v>0.1649677412021313</v>
      </c>
      <c r="T12" s="24" t="n">
        <v>0.1867279090908035</v>
      </c>
      <c r="U12" s="24" t="n">
        <v>0.2001300976325282</v>
      </c>
      <c r="V12" s="24" t="n">
        <v>0.2149727276428856</v>
      </c>
      <c r="W12" s="24" t="n">
        <v>0.1932876452554963</v>
      </c>
      <c r="Y12" s="24" t="n">
        <v>0.1716674588723616</v>
      </c>
      <c r="Z12" s="24" t="n">
        <v>0.2023127401030421</v>
      </c>
      <c r="AA12" s="24" t="n">
        <v>0.2014972359724623</v>
      </c>
      <c r="AB12" s="24" t="n">
        <v>0.2134986292745138</v>
      </c>
      <c r="AD12" s="24" t="n">
        <v>0.1758517255947452</v>
      </c>
      <c r="AE12" s="24" t="n">
        <v>0.169025921342187</v>
      </c>
      <c r="AF12" s="24" t="n">
        <v>0.204598403391964</v>
      </c>
      <c r="AG12" s="24" t="n">
        <v>0.2506161034549259</v>
      </c>
      <c r="AH12" s="24" t="n">
        <v>0.208044186387546</v>
      </c>
      <c r="AI12" s="24" t="n">
        <v>0.1739309657465133</v>
      </c>
      <c r="AJ12" s="24" t="n">
        <v>0.2334053187060609</v>
      </c>
      <c r="AL12" s="24" t="n">
        <v>0.1495705517916388</v>
      </c>
      <c r="AM12" s="24" t="n">
        <v>0.1330316908477009</v>
      </c>
      <c r="AN12" s="24" t="n">
        <v>0.2221381257618052</v>
      </c>
      <c r="AO12" s="24" t="n">
        <v>0.2883010233670326</v>
      </c>
      <c r="AP12" s="24" t="n">
        <v>0.1896838854959537</v>
      </c>
      <c r="AQ12" s="24" t="n">
        <v>0.2376089886675414</v>
      </c>
      <c r="AR12" s="24" t="n">
        <v>0.215604384169562</v>
      </c>
      <c r="AS12" s="24" t="n">
        <v>0.3028499734819691</v>
      </c>
      <c r="AU12" s="24" t="n">
        <v>0.205765890957384</v>
      </c>
      <c r="AV12" s="24" t="n">
        <v>0.2067539009669606</v>
      </c>
      <c r="AW12" s="24" t="n">
        <v>0.2043409684434642</v>
      </c>
      <c r="AX12" s="24" t="n">
        <v>0.1527171350792728</v>
      </c>
    </row>
    <row r="13" ht="19" customHeight="1">
      <c r="B13" s="26" t="inlineStr">
        <is>
          <t>Very badly</t>
        </is>
      </c>
      <c r="C13" s="24" t="n">
        <v>0.07641508768889424</v>
      </c>
      <c r="D13" s="24" t="n">
        <v>0.0700901456588125</v>
      </c>
      <c r="E13" s="24" t="n">
        <v>0.08283168297021309</v>
      </c>
      <c r="G13" s="24" t="n">
        <v>0.09562851829262427</v>
      </c>
      <c r="H13" s="24" t="n">
        <v>0.06138424849533758</v>
      </c>
      <c r="I13" s="24" t="n">
        <v>0.09814428374273536</v>
      </c>
      <c r="J13" s="24" t="n">
        <v>0.09219426904838453</v>
      </c>
      <c r="K13" s="24" t="n">
        <v>0.08539146690566528</v>
      </c>
      <c r="L13" s="24" t="n">
        <v>0.03953957517711588</v>
      </c>
      <c r="N13" s="24" t="n">
        <v>0.121616712347713</v>
      </c>
      <c r="O13" s="24" t="n">
        <v>0.03701138394670649</v>
      </c>
      <c r="P13" s="24" t="n">
        <v>0.06582682130459371</v>
      </c>
      <c r="Q13" s="24" t="n">
        <v>0.05039773020118061</v>
      </c>
      <c r="R13" s="24" t="n">
        <v>0.1296903792204301</v>
      </c>
      <c r="S13" s="24" t="n">
        <v>0.09160432285043059</v>
      </c>
      <c r="T13" s="24" t="n">
        <v>0.05773058614174915</v>
      </c>
      <c r="U13" s="24" t="n">
        <v>0.07354614479145551</v>
      </c>
      <c r="V13" s="24" t="n">
        <v>0.08202713920823433</v>
      </c>
      <c r="W13" s="24" t="n">
        <v>0.06164157517744455</v>
      </c>
      <c r="Y13" s="24" t="n">
        <v>0.09129365601548768</v>
      </c>
      <c r="Z13" s="24" t="n">
        <v>0.05815539308436269</v>
      </c>
      <c r="AA13" s="24" t="n">
        <v>0.07783566937680797</v>
      </c>
      <c r="AB13" s="24" t="n">
        <v>0.07804968501031298</v>
      </c>
      <c r="AD13" s="24" t="n">
        <v>0.05255210745644736</v>
      </c>
      <c r="AE13" s="24" t="n">
        <v>0.06795405147438495</v>
      </c>
      <c r="AF13" s="24" t="n">
        <v>0.08687893148257328</v>
      </c>
      <c r="AG13" s="24" t="n">
        <v>0.06483225438408798</v>
      </c>
      <c r="AH13" s="24" t="n">
        <v>0.1344076831673729</v>
      </c>
      <c r="AI13" s="24" t="n">
        <v>0.02032349495760726</v>
      </c>
      <c r="AJ13" s="24" t="n">
        <v>0.07538004058060682</v>
      </c>
      <c r="AL13" s="24" t="n">
        <v>0.06249740734145116</v>
      </c>
      <c r="AM13" s="24" t="n">
        <v>0.04168321525276451</v>
      </c>
      <c r="AN13" s="24" t="n">
        <v>0.06541902249428534</v>
      </c>
      <c r="AO13" s="24" t="n">
        <v>0.0670736020934299</v>
      </c>
      <c r="AP13" s="24" t="n">
        <v>0.1081042386428961</v>
      </c>
      <c r="AQ13" s="24" t="n">
        <v>0.09132690758134525</v>
      </c>
      <c r="AR13" s="24" t="n">
        <v>0.06092257557643329</v>
      </c>
      <c r="AS13" s="24" t="n">
        <v>0.1680128530894436</v>
      </c>
      <c r="AU13" s="24" t="n">
        <v>0.07243767669681343</v>
      </c>
      <c r="AV13" s="24" t="n">
        <v>0.089814861199287</v>
      </c>
      <c r="AW13" s="24" t="n">
        <v>0.06193770874448151</v>
      </c>
      <c r="AX13" s="24" t="n">
        <v>0.08967967963481432</v>
      </c>
    </row>
    <row r="14" ht="19" customHeight="1">
      <c r="B14" s="26" t="inlineStr">
        <is>
          <t>Don’t know</t>
        </is>
      </c>
      <c r="C14" s="24" t="n">
        <v>0.007798003307812451</v>
      </c>
      <c r="D14" s="24" t="n">
        <v>0.007513341240910695</v>
      </c>
      <c r="E14" s="24" t="n">
        <v>0.008099877134663164</v>
      </c>
      <c r="G14" s="24" t="n">
        <v>0.0105327040680638</v>
      </c>
      <c r="H14" s="24" t="n">
        <v>0.009471929047972298</v>
      </c>
      <c r="I14" s="24" t="n">
        <v>0.009198780961499694</v>
      </c>
      <c r="J14" s="24" t="n">
        <v>0.003832341131706987</v>
      </c>
      <c r="K14" s="24" t="n">
        <v>0.01022666158646553</v>
      </c>
      <c r="L14" s="24" t="n">
        <v>0.005088742017129956</v>
      </c>
      <c r="N14" s="24" t="n">
        <v>0</v>
      </c>
      <c r="O14" s="24" t="n">
        <v>0</v>
      </c>
      <c r="P14" s="24" t="n">
        <v>0.003803809630693812</v>
      </c>
      <c r="Q14" s="24" t="n">
        <v>0</v>
      </c>
      <c r="R14" s="24" t="n">
        <v>0.008202094127207502</v>
      </c>
      <c r="S14" s="24" t="n">
        <v>0.004157929968508285</v>
      </c>
      <c r="T14" s="24" t="n">
        <v>0.009592942438568909</v>
      </c>
      <c r="U14" s="24" t="n">
        <v>0.009684010770743849</v>
      </c>
      <c r="V14" s="24" t="n">
        <v>0.0176868871877601</v>
      </c>
      <c r="W14" s="24" t="n">
        <v>0.01222481256407404</v>
      </c>
      <c r="Y14" s="24" t="n">
        <v>0.005556020081951675</v>
      </c>
      <c r="Z14" s="24" t="n">
        <v>0.015272597606847</v>
      </c>
      <c r="AA14" s="24" t="n">
        <v>0.00435758900263434</v>
      </c>
      <c r="AB14" s="24" t="n">
        <v>0.005488280897900956</v>
      </c>
      <c r="AD14" s="24" t="n">
        <v>0.005988454853207346</v>
      </c>
      <c r="AE14" s="24" t="n">
        <v>0.003480508969618551</v>
      </c>
      <c r="AF14" s="24" t="n">
        <v>0.00629136757230467</v>
      </c>
      <c r="AG14" s="24" t="n">
        <v>0</v>
      </c>
      <c r="AH14" s="24" t="n">
        <v>0.003689390409514716</v>
      </c>
      <c r="AI14" s="24" t="n">
        <v>0.0767251299470295</v>
      </c>
      <c r="AJ14" s="24" t="n">
        <v>0.0143952554048158</v>
      </c>
      <c r="AL14" s="24" t="n">
        <v>0</v>
      </c>
      <c r="AM14" s="24" t="n">
        <v>0.01031700475165313</v>
      </c>
      <c r="AN14" s="24" t="n">
        <v>0.005932834246849272</v>
      </c>
      <c r="AO14" s="24" t="n">
        <v>0</v>
      </c>
      <c r="AP14" s="24" t="n">
        <v>0.002346365878552935</v>
      </c>
      <c r="AQ14" s="24" t="n">
        <v>0.01301071869430239</v>
      </c>
      <c r="AR14" s="24" t="n">
        <v>0.04030203786505265</v>
      </c>
      <c r="AS14" s="24" t="n">
        <v>0</v>
      </c>
      <c r="AU14" s="24" t="n">
        <v>0.004770249324628826</v>
      </c>
      <c r="AV14" s="24" t="n">
        <v>0.007531894822095354</v>
      </c>
      <c r="AW14" s="24" t="n">
        <v>0.005777046393998083</v>
      </c>
      <c r="AX14" s="24" t="n">
        <v>0.01624567106069636</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4.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Overall, how well or badly do you think the probation service supports people leaving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badly</t>
        </is>
      </c>
      <c r="C9" s="24" t="n">
        <v>0.06740470004855618</v>
      </c>
      <c r="D9" s="24" t="n">
        <v>0.08081046787436758</v>
      </c>
      <c r="E9" s="24" t="n">
        <v>0.05402062925845926</v>
      </c>
      <c r="G9" s="24" t="n">
        <v>0.06580199659354233</v>
      </c>
      <c r="H9" s="24" t="n">
        <v>0.04673859366184592</v>
      </c>
      <c r="I9" s="24" t="n">
        <v>0.06379727776634353</v>
      </c>
      <c r="J9" s="24" t="n">
        <v>0.07706769064893376</v>
      </c>
      <c r="K9" s="24" t="n">
        <v>0.08997220339148887</v>
      </c>
      <c r="L9" s="24" t="n">
        <v>0.06518007902783149</v>
      </c>
      <c r="N9" s="24" t="n">
        <v>0.09316445383498032</v>
      </c>
      <c r="O9" s="24" t="n">
        <v>0.09037976692841021</v>
      </c>
      <c r="P9" s="24" t="n">
        <v>0.05228182695956452</v>
      </c>
      <c r="Q9" s="24" t="n">
        <v>0.04914586980117568</v>
      </c>
      <c r="R9" s="24" t="n">
        <v>0.07538783523038871</v>
      </c>
      <c r="S9" s="24" t="n">
        <v>0.07259686230387519</v>
      </c>
      <c r="T9" s="24" t="n">
        <v>0.04032867247941112</v>
      </c>
      <c r="U9" s="24" t="n">
        <v>0.08099592397634851</v>
      </c>
      <c r="V9" s="24" t="n">
        <v>0.07400160651119496</v>
      </c>
      <c r="W9" s="24" t="n">
        <v>0.06208454385027876</v>
      </c>
      <c r="Y9" s="24" t="n">
        <v>0.08592604891113301</v>
      </c>
      <c r="Z9" s="24" t="n">
        <v>0.06149660904321556</v>
      </c>
      <c r="AA9" s="24" t="n">
        <v>0.04868194171867592</v>
      </c>
      <c r="AB9" s="24" t="n">
        <v>0.07001026907081144</v>
      </c>
      <c r="AD9" s="24" t="n">
        <v>0.06658645884228218</v>
      </c>
      <c r="AE9" s="24" t="n">
        <v>0.05381725056358703</v>
      </c>
      <c r="AF9" s="24" t="n">
        <v>0.09602643118146963</v>
      </c>
      <c r="AG9" s="24" t="n">
        <v>0.06016783923813647</v>
      </c>
      <c r="AH9" s="24" t="n">
        <v>0.1065727842716476</v>
      </c>
      <c r="AI9" s="24" t="n">
        <v>0.08636516258159044</v>
      </c>
      <c r="AJ9" s="24" t="n">
        <v>0.05173320181582301</v>
      </c>
      <c r="AL9" s="24" t="n">
        <v>0.07199842356490202</v>
      </c>
      <c r="AM9" s="24" t="n">
        <v>0.03823527607755366</v>
      </c>
      <c r="AN9" s="24" t="n">
        <v>0.05476352213488821</v>
      </c>
      <c r="AO9" s="24" t="n">
        <v>0.06810479403938413</v>
      </c>
      <c r="AP9" s="24" t="n">
        <v>0.09710996352466063</v>
      </c>
      <c r="AQ9" s="24" t="n">
        <v>0.07805304420485565</v>
      </c>
      <c r="AR9" s="24" t="n">
        <v>0.0601704760351738</v>
      </c>
      <c r="AS9" s="24" t="n">
        <v>0.05369315494100999</v>
      </c>
      <c r="AU9" s="24" t="n">
        <v>0.07371073767812698</v>
      </c>
      <c r="AV9" s="24" t="n">
        <v>0.08013678943412433</v>
      </c>
      <c r="AW9" s="24" t="n">
        <v>0.05697099974277897</v>
      </c>
      <c r="AX9" s="24" t="n">
        <v>0.06040785786528795</v>
      </c>
    </row>
    <row r="10" ht="19" customHeight="1">
      <c r="B10" s="26" t="inlineStr">
        <is>
          <t>Quite badly</t>
        </is>
      </c>
      <c r="C10" s="24" t="n">
        <v>0.2656819237839865</v>
      </c>
      <c r="D10" s="24" t="n">
        <v>0.2649962597324413</v>
      </c>
      <c r="E10" s="24" t="n">
        <v>0.2667002087524894</v>
      </c>
      <c r="G10" s="24" t="n">
        <v>0.2368527829955122</v>
      </c>
      <c r="H10" s="24" t="n">
        <v>0.2546103437953087</v>
      </c>
      <c r="I10" s="24" t="n">
        <v>0.2763732733671759</v>
      </c>
      <c r="J10" s="24" t="n">
        <v>0.2408270146996295</v>
      </c>
      <c r="K10" s="24" t="n">
        <v>0.2612742867276725</v>
      </c>
      <c r="L10" s="24" t="n">
        <v>0.3081600763723285</v>
      </c>
      <c r="N10" s="24" t="n">
        <v>0.1863218507030978</v>
      </c>
      <c r="O10" s="24" t="n">
        <v>0.1955138960654643</v>
      </c>
      <c r="P10" s="24" t="n">
        <v>0.3166651633634636</v>
      </c>
      <c r="Q10" s="24" t="n">
        <v>0.2756949899140143</v>
      </c>
      <c r="R10" s="24" t="n">
        <v>0.2942187799518707</v>
      </c>
      <c r="S10" s="24" t="n">
        <v>0.235206188873516</v>
      </c>
      <c r="T10" s="24" t="n">
        <v>0.2785382307289926</v>
      </c>
      <c r="U10" s="24" t="n">
        <v>0.2605161025556009</v>
      </c>
      <c r="V10" s="24" t="n">
        <v>0.2587903583957684</v>
      </c>
      <c r="W10" s="24" t="n">
        <v>0.2853097596212696</v>
      </c>
      <c r="Y10" s="24" t="n">
        <v>0.240698573624661</v>
      </c>
      <c r="Z10" s="24" t="n">
        <v>0.2826414663318357</v>
      </c>
      <c r="AA10" s="24" t="n">
        <v>0.2842192804008244</v>
      </c>
      <c r="AB10" s="24" t="n">
        <v>0.2587470629685734</v>
      </c>
      <c r="AD10" s="24" t="n">
        <v>0.3016583323087789</v>
      </c>
      <c r="AE10" s="24" t="n">
        <v>0.2706042842741778</v>
      </c>
      <c r="AF10" s="24" t="n">
        <v>0.2909345871300692</v>
      </c>
      <c r="AG10" s="24" t="n">
        <v>0.3413927383249223</v>
      </c>
      <c r="AH10" s="24" t="n">
        <v>0.2441118069894005</v>
      </c>
      <c r="AI10" s="24" t="n">
        <v>0.2382454554344581</v>
      </c>
      <c r="AJ10" s="24" t="n">
        <v>0.2147339798761243</v>
      </c>
      <c r="AL10" s="24" t="n">
        <v>0.2589999594372454</v>
      </c>
      <c r="AM10" s="24" t="n">
        <v>0.2284539661984329</v>
      </c>
      <c r="AN10" s="24" t="n">
        <v>0.3158633801793496</v>
      </c>
      <c r="AO10" s="24" t="n">
        <v>0.3783083814817049</v>
      </c>
      <c r="AP10" s="24" t="n">
        <v>0.2824936781445696</v>
      </c>
      <c r="AQ10" s="24" t="n">
        <v>0.1881331443028236</v>
      </c>
      <c r="AR10" s="24" t="n">
        <v>0.2288950728668087</v>
      </c>
      <c r="AS10" s="24" t="n">
        <v>0.2092840393990438</v>
      </c>
      <c r="AU10" s="24" t="n">
        <v>0.3049351665680993</v>
      </c>
      <c r="AV10" s="24" t="n">
        <v>0.2457142911828062</v>
      </c>
      <c r="AW10" s="24" t="n">
        <v>0.2872157823861504</v>
      </c>
      <c r="AX10" s="24" t="n">
        <v>0.2040669174751212</v>
      </c>
    </row>
    <row r="11" ht="19" customHeight="1">
      <c r="B11" s="26" t="inlineStr">
        <is>
          <t>Neither well nor badly</t>
        </is>
      </c>
      <c r="C11" s="24" t="n">
        <v>0.289869578445312</v>
      </c>
      <c r="D11" s="24" t="n">
        <v>0.2908425909660111</v>
      </c>
      <c r="E11" s="24" t="n">
        <v>0.2893860145659253</v>
      </c>
      <c r="G11" s="24" t="n">
        <v>0.2837107226582631</v>
      </c>
      <c r="H11" s="24" t="n">
        <v>0.2739320397433358</v>
      </c>
      <c r="I11" s="24" t="n">
        <v>0.2996820851809144</v>
      </c>
      <c r="J11" s="24" t="n">
        <v>0.3362014994104488</v>
      </c>
      <c r="K11" s="24" t="n">
        <v>0.2716012185039761</v>
      </c>
      <c r="L11" s="24" t="n">
        <v>0.2736012493613816</v>
      </c>
      <c r="N11" s="24" t="n">
        <v>0.3110470932984626</v>
      </c>
      <c r="O11" s="24" t="n">
        <v>0.2788754455289402</v>
      </c>
      <c r="P11" s="24" t="n">
        <v>0.2415923591778371</v>
      </c>
      <c r="Q11" s="24" t="n">
        <v>0.2659609280928227</v>
      </c>
      <c r="R11" s="24" t="n">
        <v>0.2864538499774007</v>
      </c>
      <c r="S11" s="24" t="n">
        <v>0.3337460696457063</v>
      </c>
      <c r="T11" s="24" t="n">
        <v>0.2589555974404387</v>
      </c>
      <c r="U11" s="24" t="n">
        <v>0.316536667082314</v>
      </c>
      <c r="V11" s="24" t="n">
        <v>0.2761550445065181</v>
      </c>
      <c r="W11" s="24" t="n">
        <v>0.3366118369442573</v>
      </c>
      <c r="Y11" s="24" t="n">
        <v>0.2610400323150738</v>
      </c>
      <c r="Z11" s="24" t="n">
        <v>0.2549624685549614</v>
      </c>
      <c r="AA11" s="24" t="n">
        <v>0.3323263287473363</v>
      </c>
      <c r="AB11" s="24" t="n">
        <v>0.319877128066372</v>
      </c>
      <c r="AD11" s="24" t="n">
        <v>0.2669284010036423</v>
      </c>
      <c r="AE11" s="24" t="n">
        <v>0.3033662719902281</v>
      </c>
      <c r="AF11" s="24" t="n">
        <v>0.228111371484105</v>
      </c>
      <c r="AG11" s="24" t="n">
        <v>0.2252730552184334</v>
      </c>
      <c r="AH11" s="24" t="n">
        <v>0.3204284237839063</v>
      </c>
      <c r="AI11" s="24" t="n">
        <v>0.3344568746300354</v>
      </c>
      <c r="AJ11" s="24" t="n">
        <v>0.304633054603498</v>
      </c>
      <c r="AL11" s="24" t="n">
        <v>0.2925010113346797</v>
      </c>
      <c r="AM11" s="24" t="n">
        <v>0.3041198334575327</v>
      </c>
      <c r="AN11" s="24" t="n">
        <v>0.2836131559532761</v>
      </c>
      <c r="AO11" s="24" t="n">
        <v>0.2385674930230589</v>
      </c>
      <c r="AP11" s="24" t="n">
        <v>0.2920563952339681</v>
      </c>
      <c r="AQ11" s="24" t="n">
        <v>0.3276467041832682</v>
      </c>
      <c r="AR11" s="24" t="n">
        <v>0.2514832844897313</v>
      </c>
      <c r="AS11" s="24" t="n">
        <v>0.3476266055140855</v>
      </c>
      <c r="AU11" s="24" t="n">
        <v>0.2449493800114629</v>
      </c>
      <c r="AV11" s="24" t="n">
        <v>0.2720737537782368</v>
      </c>
      <c r="AW11" s="24" t="n">
        <v>0.2876205576201327</v>
      </c>
      <c r="AX11" s="24" t="n">
        <v>0.3800934387072892</v>
      </c>
    </row>
    <row r="12" ht="19" customHeight="1">
      <c r="B12" s="26" t="inlineStr">
        <is>
          <t>Quite well</t>
        </is>
      </c>
      <c r="C12" s="24" t="n">
        <v>0.1525888784216148</v>
      </c>
      <c r="D12" s="24" t="n">
        <v>0.150940556133478</v>
      </c>
      <c r="E12" s="24" t="n">
        <v>0.1546594220453862</v>
      </c>
      <c r="G12" s="24" t="n">
        <v>0.2056920344530327</v>
      </c>
      <c r="H12" s="24" t="n">
        <v>0.2418439195244713</v>
      </c>
      <c r="I12" s="24" t="n">
        <v>0.1666619204412003</v>
      </c>
      <c r="J12" s="24" t="n">
        <v>0.1316718121446057</v>
      </c>
      <c r="K12" s="24" t="n">
        <v>0.1281317833896375</v>
      </c>
      <c r="L12" s="24" t="n">
        <v>0.06705723694854847</v>
      </c>
      <c r="N12" s="24" t="n">
        <v>0.2096924741991775</v>
      </c>
      <c r="O12" s="24" t="n">
        <v>0.1930423071468284</v>
      </c>
      <c r="P12" s="24" t="n">
        <v>0.1692074247447476</v>
      </c>
      <c r="Q12" s="24" t="n">
        <v>0.1043712860934352</v>
      </c>
      <c r="R12" s="24" t="n">
        <v>0.1326382899826278</v>
      </c>
      <c r="S12" s="24" t="n">
        <v>0.1162390460333195</v>
      </c>
      <c r="T12" s="24" t="n">
        <v>0.1854643132520528</v>
      </c>
      <c r="U12" s="24" t="n">
        <v>0.159749462437361</v>
      </c>
      <c r="V12" s="24" t="n">
        <v>0.1441605350511773</v>
      </c>
      <c r="W12" s="24" t="n">
        <v>0.1446147787258082</v>
      </c>
      <c r="Y12" s="24" t="n">
        <v>0.1785841918711658</v>
      </c>
      <c r="Z12" s="24" t="n">
        <v>0.1275848926883022</v>
      </c>
      <c r="AA12" s="24" t="n">
        <v>0.1481291617873311</v>
      </c>
      <c r="AB12" s="24" t="n">
        <v>0.1543926277254477</v>
      </c>
      <c r="AD12" s="24" t="n">
        <v>0.1355530701876349</v>
      </c>
      <c r="AE12" s="24" t="n">
        <v>0.1923483645443193</v>
      </c>
      <c r="AF12" s="24" t="n">
        <v>0.1322642457295352</v>
      </c>
      <c r="AG12" s="24" t="n">
        <v>0.1226615674221234</v>
      </c>
      <c r="AH12" s="24" t="n">
        <v>0.1189856256050943</v>
      </c>
      <c r="AI12" s="24" t="n">
        <v>0.05227974626788373</v>
      </c>
      <c r="AJ12" s="24" t="n">
        <v>0.1546696674833725</v>
      </c>
      <c r="AL12" s="24" t="n">
        <v>0.1679048447380209</v>
      </c>
      <c r="AM12" s="24" t="n">
        <v>0.2177502333129202</v>
      </c>
      <c r="AN12" s="24" t="n">
        <v>0.1152476488653374</v>
      </c>
      <c r="AO12" s="24" t="n">
        <v>0.1596794566505121</v>
      </c>
      <c r="AP12" s="24" t="n">
        <v>0.1295991019095437</v>
      </c>
      <c r="AQ12" s="24" t="n">
        <v>0.1141321216880218</v>
      </c>
      <c r="AR12" s="24" t="n">
        <v>0.100699826078816</v>
      </c>
      <c r="AS12" s="24" t="n">
        <v>0.1465929840361755</v>
      </c>
      <c r="AU12" s="24" t="n">
        <v>0.1474057649483753</v>
      </c>
      <c r="AV12" s="24" t="n">
        <v>0.108235452635227</v>
      </c>
      <c r="AW12" s="24" t="n">
        <v>0.1799075446619168</v>
      </c>
      <c r="AX12" s="24" t="n">
        <v>0.1746254747010444</v>
      </c>
    </row>
    <row r="13" ht="19" customHeight="1">
      <c r="B13" s="26" t="inlineStr">
        <is>
          <t>Very well</t>
        </is>
      </c>
      <c r="C13" s="24" t="n">
        <v>0.05123160415612794</v>
      </c>
      <c r="D13" s="24" t="n">
        <v>0.06406541036044618</v>
      </c>
      <c r="E13" s="24" t="n">
        <v>0.03797250465844972</v>
      </c>
      <c r="G13" s="24" t="n">
        <v>0.06394599327307247</v>
      </c>
      <c r="H13" s="24" t="n">
        <v>0.09119630806477561</v>
      </c>
      <c r="I13" s="24" t="n">
        <v>0.05736739584260088</v>
      </c>
      <c r="J13" s="24" t="n">
        <v>0.0504454268471777</v>
      </c>
      <c r="K13" s="24" t="n">
        <v>0.03937168291468722</v>
      </c>
      <c r="L13" s="24" t="n">
        <v>0.01400864096809553</v>
      </c>
      <c r="N13" s="24" t="n">
        <v>0.02685730975210839</v>
      </c>
      <c r="O13" s="24" t="n">
        <v>0.02552140485983214</v>
      </c>
      <c r="P13" s="24" t="n">
        <v>0.07184393319257806</v>
      </c>
      <c r="Q13" s="24" t="n">
        <v>0.05642704103163156</v>
      </c>
      <c r="R13" s="24" t="n">
        <v>0.05099630667597936</v>
      </c>
      <c r="S13" s="24" t="n">
        <v>0.06486397997185404</v>
      </c>
      <c r="T13" s="24" t="n">
        <v>0.05702616232722753</v>
      </c>
      <c r="U13" s="24" t="n">
        <v>0.05969723727583741</v>
      </c>
      <c r="V13" s="24" t="n">
        <v>0.03936460533748076</v>
      </c>
      <c r="W13" s="24" t="n">
        <v>0.02865575532683757</v>
      </c>
      <c r="Y13" s="24" t="n">
        <v>0.05795014928955818</v>
      </c>
      <c r="Z13" s="24" t="n">
        <v>0.04350814558385885</v>
      </c>
      <c r="AA13" s="24" t="n">
        <v>0.04716287110517255</v>
      </c>
      <c r="AB13" s="24" t="n">
        <v>0.05557301049487937</v>
      </c>
      <c r="AD13" s="24" t="n">
        <v>0.0467424726700697</v>
      </c>
      <c r="AE13" s="24" t="n">
        <v>0.05773896476351184</v>
      </c>
      <c r="AF13" s="24" t="n">
        <v>0.03153542421272217</v>
      </c>
      <c r="AG13" s="24" t="n">
        <v>0.07004293238117845</v>
      </c>
      <c r="AH13" s="24" t="n">
        <v>0.05511633906530698</v>
      </c>
      <c r="AI13" s="24" t="n">
        <v>0.05660256250696186</v>
      </c>
      <c r="AJ13" s="24" t="n">
        <v>0.04420065277169743</v>
      </c>
      <c r="AL13" s="24" t="n">
        <v>0.04481278767355543</v>
      </c>
      <c r="AM13" s="24" t="n">
        <v>0.07193787436823637</v>
      </c>
      <c r="AN13" s="24" t="n">
        <v>0.04381697298979016</v>
      </c>
      <c r="AO13" s="24" t="n">
        <v>0.03416785772622719</v>
      </c>
      <c r="AP13" s="24" t="n">
        <v>0.04815062204441128</v>
      </c>
      <c r="AQ13" s="24" t="n">
        <v>0.04030546954578315</v>
      </c>
      <c r="AR13" s="24" t="n">
        <v>0.03534868194708737</v>
      </c>
      <c r="AS13" s="24" t="n">
        <v>0.09801719875329334</v>
      </c>
      <c r="AU13" s="24" t="n">
        <v>0.05571023041397933</v>
      </c>
      <c r="AV13" s="24" t="n">
        <v>0.0227236685928262</v>
      </c>
      <c r="AW13" s="24" t="n">
        <v>0.07699500218627792</v>
      </c>
      <c r="AX13" s="24" t="n">
        <v>0.03850155709923206</v>
      </c>
    </row>
    <row r="14" ht="19" customHeight="1">
      <c r="B14" s="26" t="inlineStr">
        <is>
          <t>Don’t know</t>
        </is>
      </c>
      <c r="C14" s="24" t="n">
        <v>0.1732233151444026</v>
      </c>
      <c r="D14" s="24" t="n">
        <v>0.148344714933256</v>
      </c>
      <c r="E14" s="24" t="n">
        <v>0.1972612207192903</v>
      </c>
      <c r="G14" s="24" t="n">
        <v>0.1439964700265774</v>
      </c>
      <c r="H14" s="24" t="n">
        <v>0.09167879521026283</v>
      </c>
      <c r="I14" s="24" t="n">
        <v>0.136118047401765</v>
      </c>
      <c r="J14" s="24" t="n">
        <v>0.1637865562492045</v>
      </c>
      <c r="K14" s="24" t="n">
        <v>0.2096488250725377</v>
      </c>
      <c r="L14" s="24" t="n">
        <v>0.2719927173218143</v>
      </c>
      <c r="N14" s="24" t="n">
        <v>0.1729168182121732</v>
      </c>
      <c r="O14" s="24" t="n">
        <v>0.2166671794705248</v>
      </c>
      <c r="P14" s="24" t="n">
        <v>0.1484092925618092</v>
      </c>
      <c r="Q14" s="24" t="n">
        <v>0.2483998850669205</v>
      </c>
      <c r="R14" s="24" t="n">
        <v>0.1603049381817328</v>
      </c>
      <c r="S14" s="24" t="n">
        <v>0.1773478531717289</v>
      </c>
      <c r="T14" s="24" t="n">
        <v>0.1796870237718773</v>
      </c>
      <c r="U14" s="24" t="n">
        <v>0.1225046066725382</v>
      </c>
      <c r="V14" s="24" t="n">
        <v>0.2075278501978605</v>
      </c>
      <c r="W14" s="24" t="n">
        <v>0.1427233255315484</v>
      </c>
      <c r="Y14" s="24" t="n">
        <v>0.1758010039884083</v>
      </c>
      <c r="Z14" s="24" t="n">
        <v>0.2298064177978263</v>
      </c>
      <c r="AA14" s="24" t="n">
        <v>0.1394804162406598</v>
      </c>
      <c r="AB14" s="24" t="n">
        <v>0.1413999016739162</v>
      </c>
      <c r="AD14" s="24" t="n">
        <v>0.1825312649875921</v>
      </c>
      <c r="AE14" s="24" t="n">
        <v>0.1221248638641759</v>
      </c>
      <c r="AF14" s="24" t="n">
        <v>0.2211279402620989</v>
      </c>
      <c r="AG14" s="24" t="n">
        <v>0.1804618674152058</v>
      </c>
      <c r="AH14" s="24" t="n">
        <v>0.1547850202846442</v>
      </c>
      <c r="AI14" s="24" t="n">
        <v>0.2320501985790706</v>
      </c>
      <c r="AJ14" s="24" t="n">
        <v>0.2300294434494849</v>
      </c>
      <c r="AL14" s="24" t="n">
        <v>0.1637829732515964</v>
      </c>
      <c r="AM14" s="24" t="n">
        <v>0.1395028165853241</v>
      </c>
      <c r="AN14" s="24" t="n">
        <v>0.1866953198773587</v>
      </c>
      <c r="AO14" s="24" t="n">
        <v>0.1211720170791128</v>
      </c>
      <c r="AP14" s="24" t="n">
        <v>0.1505902391428468</v>
      </c>
      <c r="AQ14" s="24" t="n">
        <v>0.2517295160752476</v>
      </c>
      <c r="AR14" s="24" t="n">
        <v>0.3234026585823829</v>
      </c>
      <c r="AS14" s="24" t="n">
        <v>0.1447860173563919</v>
      </c>
      <c r="AU14" s="24" t="n">
        <v>0.1732887203799562</v>
      </c>
      <c r="AV14" s="24" t="n">
        <v>0.2711160443767794</v>
      </c>
      <c r="AW14" s="24" t="n">
        <v>0.1112901134027432</v>
      </c>
      <c r="AX14" s="24" t="n">
        <v>0.1423047541520251</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5.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Thinking about the probation service’s role overall, which of the following comes closest to your view?</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60" customHeight="1">
      <c r="B9" s="26" t="inlineStr">
        <is>
          <t>The probation service should focus more on monitoring and enforcement</t>
        </is>
      </c>
      <c r="C9" s="24" t="n">
        <v>0.2605206154982631</v>
      </c>
      <c r="D9" s="24" t="n">
        <v>0.2783576754683497</v>
      </c>
      <c r="E9" s="24" t="n">
        <v>0.2429840987189233</v>
      </c>
      <c r="G9" s="24" t="n">
        <v>0.2339802672717763</v>
      </c>
      <c r="H9" s="24" t="n">
        <v>0.3082043490917801</v>
      </c>
      <c r="I9" s="24" t="n">
        <v>0.2879190077285049</v>
      </c>
      <c r="J9" s="24" t="n">
        <v>0.2570777302323937</v>
      </c>
      <c r="K9" s="24" t="n">
        <v>0.2773280460128716</v>
      </c>
      <c r="L9" s="24" t="n">
        <v>0.2085989588514325</v>
      </c>
      <c r="N9" s="24" t="n">
        <v>0.2750933110496926</v>
      </c>
      <c r="O9" s="24" t="n">
        <v>0.2489692608993245</v>
      </c>
      <c r="P9" s="24" t="n">
        <v>0.272417726191538</v>
      </c>
      <c r="Q9" s="24" t="n">
        <v>0.281716451133371</v>
      </c>
      <c r="R9" s="24" t="n">
        <v>0.2124367398754391</v>
      </c>
      <c r="S9" s="24" t="n">
        <v>0.2801886284033617</v>
      </c>
      <c r="T9" s="24" t="n">
        <v>0.2770246316653676</v>
      </c>
      <c r="U9" s="24" t="n">
        <v>0.2613233478924362</v>
      </c>
      <c r="V9" s="24" t="n">
        <v>0.2125969335904409</v>
      </c>
      <c r="W9" s="24" t="n">
        <v>0.2974900570736164</v>
      </c>
      <c r="Y9" s="24" t="n">
        <v>0.2545301834091814</v>
      </c>
      <c r="Z9" s="24" t="n">
        <v>0.2519902503686278</v>
      </c>
      <c r="AA9" s="24" t="n">
        <v>0.3160681119817192</v>
      </c>
      <c r="AB9" s="24" t="n">
        <v>0.2269630042535911</v>
      </c>
      <c r="AD9" s="24" t="n">
        <v>0.3215476964922221</v>
      </c>
      <c r="AE9" s="24" t="n">
        <v>0.2183044895870874</v>
      </c>
      <c r="AF9" s="24" t="n">
        <v>0.2624218629375848</v>
      </c>
      <c r="AG9" s="24" t="n">
        <v>0.1992347071368555</v>
      </c>
      <c r="AH9" s="24" t="n">
        <v>0.3836828707793266</v>
      </c>
      <c r="AI9" s="24" t="n">
        <v>0.1205424672746082</v>
      </c>
      <c r="AJ9" s="24" t="n">
        <v>0.2215622263988351</v>
      </c>
      <c r="AL9" s="24" t="n">
        <v>0.2569973896673292</v>
      </c>
      <c r="AM9" s="24" t="n">
        <v>0.1942183929709495</v>
      </c>
      <c r="AN9" s="24" t="n">
        <v>0.2278381726207805</v>
      </c>
      <c r="AO9" s="24" t="n">
        <v>0.2017415479737462</v>
      </c>
      <c r="AP9" s="24" t="n">
        <v>0.3777070597814258</v>
      </c>
      <c r="AQ9" s="24" t="n">
        <v>0.2809213963099342</v>
      </c>
      <c r="AR9" s="24" t="n">
        <v>0.1955843851188964</v>
      </c>
      <c r="AS9" s="24" t="n">
        <v>0.2716780821391686</v>
      </c>
      <c r="AU9" s="24" t="n">
        <v>0.1158372637654508</v>
      </c>
      <c r="AV9" s="24" t="n">
        <v>0.3533734370436193</v>
      </c>
      <c r="AW9" s="24" t="n">
        <v>0.2774190075302389</v>
      </c>
      <c r="AX9" s="24" t="n">
        <v>0.2559556321683765</v>
      </c>
    </row>
    <row r="10" ht="46" customHeight="1">
      <c r="B10" s="26" t="inlineStr">
        <is>
          <t>The probation service should focus more on support and reintegration</t>
        </is>
      </c>
      <c r="C10" s="24" t="n">
        <v>0.2764907810127655</v>
      </c>
      <c r="D10" s="24" t="n">
        <v>0.3065717001414657</v>
      </c>
      <c r="E10" s="24" t="n">
        <v>0.2466345213358953</v>
      </c>
      <c r="G10" s="24" t="n">
        <v>0.3519114350773685</v>
      </c>
      <c r="H10" s="24" t="n">
        <v>0.3423655937748763</v>
      </c>
      <c r="I10" s="24" t="n">
        <v>0.3251553224862098</v>
      </c>
      <c r="J10" s="24" t="n">
        <v>0.2906241575134735</v>
      </c>
      <c r="K10" s="24" t="n">
        <v>0.1820569686375757</v>
      </c>
      <c r="L10" s="24" t="n">
        <v>0.1857809903302327</v>
      </c>
      <c r="N10" s="24" t="n">
        <v>0.2697819893111357</v>
      </c>
      <c r="O10" s="24" t="n">
        <v>0.3343976279655727</v>
      </c>
      <c r="P10" s="24" t="n">
        <v>0.2857773824722253</v>
      </c>
      <c r="Q10" s="24" t="n">
        <v>0.2115299586721826</v>
      </c>
      <c r="R10" s="24" t="n">
        <v>0.3525424766028633</v>
      </c>
      <c r="S10" s="24" t="n">
        <v>0.2575881969283055</v>
      </c>
      <c r="T10" s="24" t="n">
        <v>0.2439123855231747</v>
      </c>
      <c r="U10" s="24" t="n">
        <v>0.2999421119362292</v>
      </c>
      <c r="V10" s="24" t="n">
        <v>0.2975854962449257</v>
      </c>
      <c r="W10" s="24" t="n">
        <v>0.2201208282288804</v>
      </c>
      <c r="Y10" s="24" t="n">
        <v>0.2885117204722957</v>
      </c>
      <c r="Z10" s="24" t="n">
        <v>0.2585621272266254</v>
      </c>
      <c r="AA10" s="24" t="n">
        <v>0.2542598732085691</v>
      </c>
      <c r="AB10" s="24" t="n">
        <v>0.301681307894179</v>
      </c>
      <c r="AD10" s="24" t="n">
        <v>0.233349583031817</v>
      </c>
      <c r="AE10" s="24" t="n">
        <v>0.3305695038684215</v>
      </c>
      <c r="AF10" s="24" t="n">
        <v>0.2223932300456023</v>
      </c>
      <c r="AG10" s="24" t="n">
        <v>0.4010157832875947</v>
      </c>
      <c r="AH10" s="24" t="n">
        <v>0.2237867288607752</v>
      </c>
      <c r="AI10" s="24" t="n">
        <v>0.3168581124039738</v>
      </c>
      <c r="AJ10" s="24" t="n">
        <v>0.2474934217355432</v>
      </c>
      <c r="AL10" s="24" t="n">
        <v>0.2719466765994171</v>
      </c>
      <c r="AM10" s="24" t="n">
        <v>0.3472158646321308</v>
      </c>
      <c r="AN10" s="24" t="n">
        <v>0.3100189815436145</v>
      </c>
      <c r="AO10" s="24" t="n">
        <v>0.377293305444921</v>
      </c>
      <c r="AP10" s="24" t="n">
        <v>0.2029883884447088</v>
      </c>
      <c r="AQ10" s="24" t="n">
        <v>0.2364748708830575</v>
      </c>
      <c r="AR10" s="24" t="n">
        <v>0.2222010671796583</v>
      </c>
      <c r="AS10" s="24" t="n">
        <v>0.2101683280130199</v>
      </c>
      <c r="AU10" s="24" t="n">
        <v>0.4381216122212557</v>
      </c>
      <c r="AV10" s="24" t="n">
        <v>0.1276158167930465</v>
      </c>
      <c r="AW10" s="24" t="n">
        <v>0.2879701446042791</v>
      </c>
      <c r="AX10" s="24" t="n">
        <v>0.292077375264048</v>
      </c>
    </row>
    <row r="11" ht="32" customHeight="1">
      <c r="B11" s="26" t="inlineStr">
        <is>
          <t>Both should be given equal priority</t>
        </is>
      </c>
      <c r="C11" s="24" t="n">
        <v>0.4081744355899366</v>
      </c>
      <c r="D11" s="24" t="n">
        <v>0.3653329149146604</v>
      </c>
      <c r="E11" s="24" t="n">
        <v>0.4504367591029543</v>
      </c>
      <c r="G11" s="24" t="n">
        <v>0.3225429798471857</v>
      </c>
      <c r="H11" s="24" t="n">
        <v>0.2982894077669069</v>
      </c>
      <c r="I11" s="24" t="n">
        <v>0.3233448268661857</v>
      </c>
      <c r="J11" s="24" t="n">
        <v>0.4105225808937685</v>
      </c>
      <c r="K11" s="24" t="n">
        <v>0.491531901357078</v>
      </c>
      <c r="L11" s="24" t="n">
        <v>0.564715650566408</v>
      </c>
      <c r="N11" s="24" t="n">
        <v>0.3872451061267024</v>
      </c>
      <c r="O11" s="24" t="n">
        <v>0.363473683349175</v>
      </c>
      <c r="P11" s="24" t="n">
        <v>0.4021027171410751</v>
      </c>
      <c r="Q11" s="24" t="n">
        <v>0.4258660482547533</v>
      </c>
      <c r="R11" s="24" t="n">
        <v>0.3704240974350825</v>
      </c>
      <c r="S11" s="24" t="n">
        <v>0.4013561577469466</v>
      </c>
      <c r="T11" s="24" t="n">
        <v>0.4371222828439271</v>
      </c>
      <c r="U11" s="24" t="n">
        <v>0.3981503873501337</v>
      </c>
      <c r="V11" s="24" t="n">
        <v>0.4221199061378701</v>
      </c>
      <c r="W11" s="24" t="n">
        <v>0.437216456095988</v>
      </c>
      <c r="Y11" s="24" t="n">
        <v>0.4238745597852636</v>
      </c>
      <c r="Z11" s="24" t="n">
        <v>0.4124405864137355</v>
      </c>
      <c r="AA11" s="24" t="n">
        <v>0.392441467798983</v>
      </c>
      <c r="AB11" s="24" t="n">
        <v>0.4006350485599198</v>
      </c>
      <c r="AD11" s="24" t="n">
        <v>0.4203159314146292</v>
      </c>
      <c r="AE11" s="24" t="n">
        <v>0.4263463075328613</v>
      </c>
      <c r="AF11" s="24" t="n">
        <v>0.4954451283130865</v>
      </c>
      <c r="AG11" s="24" t="n">
        <v>0.3380152274539081</v>
      </c>
      <c r="AH11" s="24" t="n">
        <v>0.3395101697079906</v>
      </c>
      <c r="AI11" s="24" t="n">
        <v>0.3871065696088575</v>
      </c>
      <c r="AJ11" s="24" t="n">
        <v>0.4043448388289419</v>
      </c>
      <c r="AL11" s="24" t="n">
        <v>0.4449845454493052</v>
      </c>
      <c r="AM11" s="24" t="n">
        <v>0.4254462077304937</v>
      </c>
      <c r="AN11" s="24" t="n">
        <v>0.4357373628446529</v>
      </c>
      <c r="AO11" s="24" t="n">
        <v>0.3619321006299148</v>
      </c>
      <c r="AP11" s="24" t="n">
        <v>0.377776965083839</v>
      </c>
      <c r="AQ11" s="24" t="n">
        <v>0.3666982050491028</v>
      </c>
      <c r="AR11" s="24" t="n">
        <v>0.468891260812685</v>
      </c>
      <c r="AS11" s="24" t="n">
        <v>0.372504213090146</v>
      </c>
      <c r="AU11" s="24" t="n">
        <v>0.4167843906222204</v>
      </c>
      <c r="AV11" s="24" t="n">
        <v>0.4664866918572279</v>
      </c>
      <c r="AW11" s="24" t="n">
        <v>0.3977674446707888</v>
      </c>
      <c r="AX11" s="24" t="n">
        <v>0.3238773486175515</v>
      </c>
    </row>
    <row r="12" ht="19" customHeight="1">
      <c r="B12" s="26" t="inlineStr">
        <is>
          <t>Don’t know</t>
        </is>
      </c>
      <c r="C12" s="24" t="n">
        <v>0.05481416789903482</v>
      </c>
      <c r="D12" s="24" t="n">
        <v>0.04973770947552438</v>
      </c>
      <c r="E12" s="24" t="n">
        <v>0.05994462084222711</v>
      </c>
      <c r="G12" s="24" t="n">
        <v>0.09156531780366957</v>
      </c>
      <c r="H12" s="24" t="n">
        <v>0.0511406493664367</v>
      </c>
      <c r="I12" s="24" t="n">
        <v>0.06358084291909961</v>
      </c>
      <c r="J12" s="24" t="n">
        <v>0.04177553136036442</v>
      </c>
      <c r="K12" s="24" t="n">
        <v>0.04908308399247442</v>
      </c>
      <c r="L12" s="24" t="n">
        <v>0.04090440025192664</v>
      </c>
      <c r="N12" s="24" t="n">
        <v>0.06787959351246899</v>
      </c>
      <c r="O12" s="24" t="n">
        <v>0.05315942778592785</v>
      </c>
      <c r="P12" s="24" t="n">
        <v>0.03970217419516161</v>
      </c>
      <c r="Q12" s="24" t="n">
        <v>0.08088754193969311</v>
      </c>
      <c r="R12" s="24" t="n">
        <v>0.06459668608661516</v>
      </c>
      <c r="S12" s="24" t="n">
        <v>0.06086701692138614</v>
      </c>
      <c r="T12" s="24" t="n">
        <v>0.04194069996753064</v>
      </c>
      <c r="U12" s="24" t="n">
        <v>0.0405841528212009</v>
      </c>
      <c r="V12" s="24" t="n">
        <v>0.06769766402676328</v>
      </c>
      <c r="W12" s="24" t="n">
        <v>0.04517265860151504</v>
      </c>
      <c r="Y12" s="24" t="n">
        <v>0.03308353633325934</v>
      </c>
      <c r="Z12" s="24" t="n">
        <v>0.07700703599101126</v>
      </c>
      <c r="AA12" s="24" t="n">
        <v>0.03723054701072869</v>
      </c>
      <c r="AB12" s="24" t="n">
        <v>0.07072063929231016</v>
      </c>
      <c r="AD12" s="24" t="n">
        <v>0.02478678906133181</v>
      </c>
      <c r="AE12" s="24" t="n">
        <v>0.02477969901162974</v>
      </c>
      <c r="AF12" s="24" t="n">
        <v>0.01973977870372652</v>
      </c>
      <c r="AG12" s="24" t="n">
        <v>0.06173428212164152</v>
      </c>
      <c r="AH12" s="24" t="n">
        <v>0.05302023065190752</v>
      </c>
      <c r="AI12" s="24" t="n">
        <v>0.1754928507125605</v>
      </c>
      <c r="AJ12" s="24" t="n">
        <v>0.1265995130366797</v>
      </c>
      <c r="AL12" s="24" t="n">
        <v>0.02607138828394857</v>
      </c>
      <c r="AM12" s="24" t="n">
        <v>0.03311953466642587</v>
      </c>
      <c r="AN12" s="24" t="n">
        <v>0.02640548299095229</v>
      </c>
      <c r="AO12" s="24" t="n">
        <v>0.05903304595141807</v>
      </c>
      <c r="AP12" s="24" t="n">
        <v>0.0415275866900264</v>
      </c>
      <c r="AQ12" s="24" t="n">
        <v>0.1159055277579052</v>
      </c>
      <c r="AR12" s="24" t="n">
        <v>0.1133232868887604</v>
      </c>
      <c r="AS12" s="24" t="n">
        <v>0.1456493767576655</v>
      </c>
      <c r="AU12" s="24" t="n">
        <v>0.02925673339107315</v>
      </c>
      <c r="AV12" s="24" t="n">
        <v>0.0525240543061062</v>
      </c>
      <c r="AW12" s="24" t="n">
        <v>0.03684340319469321</v>
      </c>
      <c r="AX12" s="24" t="n">
        <v>0.128089643950024</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6.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well do you think prison prepares people for life after release?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Very well</t>
        </is>
      </c>
      <c r="C9" s="24" t="n">
        <v>0.02964172147911687</v>
      </c>
      <c r="D9" s="24" t="n">
        <v>0.03994852987158002</v>
      </c>
      <c r="E9" s="24" t="n">
        <v>0.01924637752118503</v>
      </c>
      <c r="G9" s="24" t="n">
        <v>0.02695341000157106</v>
      </c>
      <c r="H9" s="24" t="n">
        <v>0.08776332893243645</v>
      </c>
      <c r="I9" s="24" t="n">
        <v>0.04440455976940564</v>
      </c>
      <c r="J9" s="24" t="n">
        <v>0.0112883765805201</v>
      </c>
      <c r="K9" s="24" t="n">
        <v>0.004064078518897386</v>
      </c>
      <c r="L9" s="24" t="n">
        <v>0.004302314534629845</v>
      </c>
      <c r="N9" s="24" t="n">
        <v>0</v>
      </c>
      <c r="O9" s="24" t="n">
        <v>0.01818653455431333</v>
      </c>
      <c r="P9" s="24" t="n">
        <v>0.0609590271666607</v>
      </c>
      <c r="Q9" s="24" t="n">
        <v>0.008917542607333472</v>
      </c>
      <c r="R9" s="24" t="n">
        <v>0.04304459261681814</v>
      </c>
      <c r="S9" s="24" t="n">
        <v>0.0290759226069396</v>
      </c>
      <c r="T9" s="24" t="n">
        <v>0.02718804529921592</v>
      </c>
      <c r="U9" s="24" t="n">
        <v>0.04641635038088695</v>
      </c>
      <c r="V9" s="24" t="n">
        <v>0.01932084800612004</v>
      </c>
      <c r="W9" s="24" t="n">
        <v>0.01074833879498603</v>
      </c>
      <c r="Y9" s="24" t="n">
        <v>0.0496932513176402</v>
      </c>
      <c r="Z9" s="24" t="n">
        <v>0.02783594618991831</v>
      </c>
      <c r="AA9" s="24" t="n">
        <v>0.009907994222390021</v>
      </c>
      <c r="AB9" s="24" t="n">
        <v>0.02722614398961946</v>
      </c>
      <c r="AD9" s="24" t="n">
        <v>0.03288345675140159</v>
      </c>
      <c r="AE9" s="24" t="n">
        <v>0.04995099409384762</v>
      </c>
      <c r="AF9" s="24" t="n">
        <v>0.02802262094036183</v>
      </c>
      <c r="AG9" s="24" t="n">
        <v>0.02287682264921874</v>
      </c>
      <c r="AH9" s="24" t="n">
        <v>0.02028072497792061</v>
      </c>
      <c r="AI9" s="24" t="n">
        <v>0</v>
      </c>
      <c r="AJ9" s="24" t="n">
        <v>0.007511362189508098</v>
      </c>
      <c r="AL9" s="24" t="n">
        <v>0.03478985433304513</v>
      </c>
      <c r="AM9" s="24" t="n">
        <v>0.08433452524654214</v>
      </c>
      <c r="AN9" s="24" t="n">
        <v>0.01682684345475513</v>
      </c>
      <c r="AO9" s="24" t="n">
        <v>0.01694557253135824</v>
      </c>
      <c r="AP9" s="24" t="n">
        <v>0.01256223671970394</v>
      </c>
      <c r="AQ9" s="24" t="n">
        <v>0</v>
      </c>
      <c r="AR9" s="24" t="n">
        <v>0</v>
      </c>
      <c r="AS9" s="24" t="n">
        <v>0.01348010294373453</v>
      </c>
      <c r="AU9" s="24" t="n">
        <v>0.01598925167319088</v>
      </c>
      <c r="AV9" s="24" t="n">
        <v>0.02088588519913636</v>
      </c>
      <c r="AW9" s="24" t="n">
        <v>0.0467005468400942</v>
      </c>
      <c r="AX9" s="24" t="n">
        <v>0.02561422066379132</v>
      </c>
    </row>
    <row r="10" ht="19" customHeight="1">
      <c r="B10" s="26" t="inlineStr">
        <is>
          <t>Fairly well</t>
        </is>
      </c>
      <c r="C10" s="24" t="n">
        <v>0.1233534872023702</v>
      </c>
      <c r="D10" s="24" t="n">
        <v>0.1365785052510091</v>
      </c>
      <c r="E10" s="24" t="n">
        <v>0.1103804346915655</v>
      </c>
      <c r="G10" s="24" t="n">
        <v>0.1545748382047412</v>
      </c>
      <c r="H10" s="24" t="n">
        <v>0.2373089090253697</v>
      </c>
      <c r="I10" s="24" t="n">
        <v>0.1655410360675336</v>
      </c>
      <c r="J10" s="24" t="n">
        <v>0.09156157649179114</v>
      </c>
      <c r="K10" s="24" t="n">
        <v>0.07982763091831854</v>
      </c>
      <c r="L10" s="24" t="n">
        <v>0.03104545660620917</v>
      </c>
      <c r="N10" s="24" t="n">
        <v>0.08867493523808542</v>
      </c>
      <c r="O10" s="24" t="n">
        <v>0.2105915121572908</v>
      </c>
      <c r="P10" s="24" t="n">
        <v>0.1203503717095442</v>
      </c>
      <c r="Q10" s="24" t="n">
        <v>0.1096201227411954</v>
      </c>
      <c r="R10" s="24" t="n">
        <v>0.1411626787204363</v>
      </c>
      <c r="S10" s="24" t="n">
        <v>0.1786076070171462</v>
      </c>
      <c r="T10" s="24" t="n">
        <v>0.1204272943959998</v>
      </c>
      <c r="U10" s="24" t="n">
        <v>0.1263074154742228</v>
      </c>
      <c r="V10" s="24" t="n">
        <v>0.08555057597642012</v>
      </c>
      <c r="W10" s="24" t="n">
        <v>0.1010980811696555</v>
      </c>
      <c r="Y10" s="24" t="n">
        <v>0.1680145046821372</v>
      </c>
      <c r="Z10" s="24" t="n">
        <v>0.09185971163763385</v>
      </c>
      <c r="AA10" s="24" t="n">
        <v>0.1204481657193221</v>
      </c>
      <c r="AB10" s="24" t="n">
        <v>0.1103668102655005</v>
      </c>
      <c r="AD10" s="24" t="n">
        <v>0.1423380402209122</v>
      </c>
      <c r="AE10" s="24" t="n">
        <v>0.1661129729760545</v>
      </c>
      <c r="AF10" s="24" t="n">
        <v>0.06937948646451404</v>
      </c>
      <c r="AG10" s="24" t="n">
        <v>0.1578049596852653</v>
      </c>
      <c r="AH10" s="24" t="n">
        <v>0.103540171821372</v>
      </c>
      <c r="AI10" s="24" t="n">
        <v>0.053421624893942</v>
      </c>
      <c r="AJ10" s="24" t="n">
        <v>0.07330296149468188</v>
      </c>
      <c r="AL10" s="24" t="n">
        <v>0.1594065188151806</v>
      </c>
      <c r="AM10" s="24" t="n">
        <v>0.1865979134241041</v>
      </c>
      <c r="AN10" s="24" t="n">
        <v>0.0967473796837563</v>
      </c>
      <c r="AO10" s="24" t="n">
        <v>0.1370434793186256</v>
      </c>
      <c r="AP10" s="24" t="n">
        <v>0.1036984985519105</v>
      </c>
      <c r="AQ10" s="24" t="n">
        <v>0.06529806985699312</v>
      </c>
      <c r="AR10" s="24" t="n">
        <v>0.06336780287791308</v>
      </c>
      <c r="AS10" s="24" t="n">
        <v>0.05332065834558627</v>
      </c>
      <c r="AU10" s="24" t="n">
        <v>0.09317618056843539</v>
      </c>
      <c r="AV10" s="24" t="n">
        <v>0.08432436396834372</v>
      </c>
      <c r="AW10" s="24" t="n">
        <v>0.1495941576719956</v>
      </c>
      <c r="AX10" s="24" t="n">
        <v>0.1703957625702198</v>
      </c>
    </row>
    <row r="11" ht="19" customHeight="1">
      <c r="B11" s="26" t="inlineStr">
        <is>
          <t>Neither well nor badly</t>
        </is>
      </c>
      <c r="C11" s="24" t="n">
        <v>0.2349982023500949</v>
      </c>
      <c r="D11" s="24" t="n">
        <v>0.2277039242085902</v>
      </c>
      <c r="E11" s="24" t="n">
        <v>0.241065331334384</v>
      </c>
      <c r="G11" s="24" t="n">
        <v>0.2487195429792297</v>
      </c>
      <c r="H11" s="24" t="n">
        <v>0.2091617768057342</v>
      </c>
      <c r="I11" s="24" t="n">
        <v>0.2542120306362703</v>
      </c>
      <c r="J11" s="24" t="n">
        <v>0.2510073801157146</v>
      </c>
      <c r="K11" s="24" t="n">
        <v>0.2340417795957901</v>
      </c>
      <c r="L11" s="24" t="n">
        <v>0.2190426409510429</v>
      </c>
      <c r="N11" s="24" t="n">
        <v>0.2698008851660193</v>
      </c>
      <c r="O11" s="24" t="n">
        <v>0.2694050343926618</v>
      </c>
      <c r="P11" s="24" t="n">
        <v>0.2333375285702373</v>
      </c>
      <c r="Q11" s="24" t="n">
        <v>0.2553571056488781</v>
      </c>
      <c r="R11" s="24" t="n">
        <v>0.2392740719307185</v>
      </c>
      <c r="S11" s="24" t="n">
        <v>0.2113713675146076</v>
      </c>
      <c r="T11" s="24" t="n">
        <v>0.235256092008473</v>
      </c>
      <c r="U11" s="24" t="n">
        <v>0.216568645705463</v>
      </c>
      <c r="V11" s="24" t="n">
        <v>0.2238067240406582</v>
      </c>
      <c r="W11" s="24" t="n">
        <v>0.2508390022673794</v>
      </c>
      <c r="Y11" s="24" t="n">
        <v>0.1841838525969837</v>
      </c>
      <c r="Z11" s="24" t="n">
        <v>0.2340325144816919</v>
      </c>
      <c r="AA11" s="24" t="n">
        <v>0.2730586224848251</v>
      </c>
      <c r="AB11" s="24" t="n">
        <v>0.2573869143722948</v>
      </c>
      <c r="AD11" s="24" t="n">
        <v>0.2121409913026542</v>
      </c>
      <c r="AE11" s="24" t="n">
        <v>0.2237988452094641</v>
      </c>
      <c r="AF11" s="24" t="n">
        <v>0.2006528550870784</v>
      </c>
      <c r="AG11" s="24" t="n">
        <v>0.1842935838628152</v>
      </c>
      <c r="AH11" s="24" t="n">
        <v>0.2487995698178681</v>
      </c>
      <c r="AI11" s="24" t="n">
        <v>0.445563858407341</v>
      </c>
      <c r="AJ11" s="24" t="n">
        <v>0.2676782393875907</v>
      </c>
      <c r="AL11" s="24" t="n">
        <v>0.2426639928079599</v>
      </c>
      <c r="AM11" s="24" t="n">
        <v>0.2376212880848196</v>
      </c>
      <c r="AN11" s="24" t="n">
        <v>0.1775614402078892</v>
      </c>
      <c r="AO11" s="24" t="n">
        <v>0.1761764777037203</v>
      </c>
      <c r="AP11" s="24" t="n">
        <v>0.254398784051575</v>
      </c>
      <c r="AQ11" s="24" t="n">
        <v>0.2739778965917857</v>
      </c>
      <c r="AR11" s="24" t="n">
        <v>0.2209889944992987</v>
      </c>
      <c r="AS11" s="24" t="n">
        <v>0.3140628197464156</v>
      </c>
      <c r="AU11" s="24" t="n">
        <v>0.1645478469502789</v>
      </c>
      <c r="AV11" s="24" t="n">
        <v>0.2344820384928968</v>
      </c>
      <c r="AW11" s="24" t="n">
        <v>0.2154562601084374</v>
      </c>
      <c r="AX11" s="24" t="n">
        <v>0.3651328359556645</v>
      </c>
    </row>
    <row r="12" ht="19" customHeight="1">
      <c r="B12" s="26" t="inlineStr">
        <is>
          <t>Fairly badly</t>
        </is>
      </c>
      <c r="C12" s="24" t="n">
        <v>0.3333045740369218</v>
      </c>
      <c r="D12" s="24" t="n">
        <v>0.3221087383993053</v>
      </c>
      <c r="E12" s="24" t="n">
        <v>0.3448371872870573</v>
      </c>
      <c r="G12" s="24" t="n">
        <v>0.3524964271651411</v>
      </c>
      <c r="H12" s="24" t="n">
        <v>0.2980773098564362</v>
      </c>
      <c r="I12" s="24" t="n">
        <v>0.2696514482302408</v>
      </c>
      <c r="J12" s="24" t="n">
        <v>0.3265856228692148</v>
      </c>
      <c r="K12" s="24" t="n">
        <v>0.340259321388781</v>
      </c>
      <c r="L12" s="24" t="n">
        <v>0.4015900943251447</v>
      </c>
      <c r="N12" s="24" t="n">
        <v>0.4178344139304672</v>
      </c>
      <c r="O12" s="24" t="n">
        <v>0.2376184936464533</v>
      </c>
      <c r="P12" s="24" t="n">
        <v>0.2910722482972123</v>
      </c>
      <c r="Q12" s="24" t="n">
        <v>0.363975424396373</v>
      </c>
      <c r="R12" s="24" t="n">
        <v>0.3289378506386696</v>
      </c>
      <c r="S12" s="24" t="n">
        <v>0.3522877662700795</v>
      </c>
      <c r="T12" s="24" t="n">
        <v>0.3221062625739944</v>
      </c>
      <c r="U12" s="24" t="n">
        <v>0.288199437065096</v>
      </c>
      <c r="V12" s="24" t="n">
        <v>0.3695125150751142</v>
      </c>
      <c r="W12" s="24" t="n">
        <v>0.3705921006971395</v>
      </c>
      <c r="Y12" s="24" t="n">
        <v>0.3431111118001832</v>
      </c>
      <c r="Z12" s="24" t="n">
        <v>0.341077839305391</v>
      </c>
      <c r="AA12" s="24" t="n">
        <v>0.3567587413133526</v>
      </c>
      <c r="AB12" s="24" t="n">
        <v>0.2940051967006692</v>
      </c>
      <c r="AD12" s="24" t="n">
        <v>0.3313143979572801</v>
      </c>
      <c r="AE12" s="24" t="n">
        <v>0.3292015257427321</v>
      </c>
      <c r="AF12" s="24" t="n">
        <v>0.3852928390126241</v>
      </c>
      <c r="AG12" s="24" t="n">
        <v>0.3382591263672111</v>
      </c>
      <c r="AH12" s="24" t="n">
        <v>0.3385005549432284</v>
      </c>
      <c r="AI12" s="24" t="n">
        <v>0.162948085673795</v>
      </c>
      <c r="AJ12" s="24" t="n">
        <v>0.3339783528608509</v>
      </c>
      <c r="AL12" s="24" t="n">
        <v>0.321056039363291</v>
      </c>
      <c r="AM12" s="24" t="n">
        <v>0.2651208854673839</v>
      </c>
      <c r="AN12" s="24" t="n">
        <v>0.4681932120609285</v>
      </c>
      <c r="AO12" s="24" t="n">
        <v>0.4026959076424886</v>
      </c>
      <c r="AP12" s="24" t="n">
        <v>0.3526668895097989</v>
      </c>
      <c r="AQ12" s="24" t="n">
        <v>0.2877959478396329</v>
      </c>
      <c r="AR12" s="24" t="n">
        <v>0.2794136117793567</v>
      </c>
      <c r="AS12" s="24" t="n">
        <v>0.3327165462520299</v>
      </c>
      <c r="AU12" s="24" t="n">
        <v>0.4004255272902517</v>
      </c>
      <c r="AV12" s="24" t="n">
        <v>0.2946447106187469</v>
      </c>
      <c r="AW12" s="24" t="n">
        <v>0.3688758620776583</v>
      </c>
      <c r="AX12" s="24" t="n">
        <v>0.2379139818833015</v>
      </c>
    </row>
    <row r="13" ht="19" customHeight="1">
      <c r="B13" s="26" t="inlineStr">
        <is>
          <t>Very badly</t>
        </is>
      </c>
      <c r="C13" s="24" t="n">
        <v>0.1438719624462112</v>
      </c>
      <c r="D13" s="24" t="n">
        <v>0.1613033388572394</v>
      </c>
      <c r="E13" s="24" t="n">
        <v>0.1272522357909691</v>
      </c>
      <c r="G13" s="24" t="n">
        <v>0.1341738799810423</v>
      </c>
      <c r="H13" s="24" t="n">
        <v>0.1022498021102281</v>
      </c>
      <c r="I13" s="24" t="n">
        <v>0.1446742458846385</v>
      </c>
      <c r="J13" s="24" t="n">
        <v>0.1563830960467762</v>
      </c>
      <c r="K13" s="24" t="n">
        <v>0.172562995080008</v>
      </c>
      <c r="L13" s="24" t="n">
        <v>0.1540202136439514</v>
      </c>
      <c r="N13" s="24" t="n">
        <v>0.1179497231877774</v>
      </c>
      <c r="O13" s="24" t="n">
        <v>0.1538863544047365</v>
      </c>
      <c r="P13" s="24" t="n">
        <v>0.1646120056309518</v>
      </c>
      <c r="Q13" s="24" t="n">
        <v>0.1240338844244065</v>
      </c>
      <c r="R13" s="24" t="n">
        <v>0.104633020686749</v>
      </c>
      <c r="S13" s="24" t="n">
        <v>0.1015295210366327</v>
      </c>
      <c r="T13" s="24" t="n">
        <v>0.1515982773754977</v>
      </c>
      <c r="U13" s="24" t="n">
        <v>0.1900202343477675</v>
      </c>
      <c r="V13" s="24" t="n">
        <v>0.1537920174993379</v>
      </c>
      <c r="W13" s="24" t="n">
        <v>0.1230727835568537</v>
      </c>
      <c r="Y13" s="24" t="n">
        <v>0.1373221623724136</v>
      </c>
      <c r="Z13" s="24" t="n">
        <v>0.1493026967671183</v>
      </c>
      <c r="AA13" s="24" t="n">
        <v>0.1343463729734337</v>
      </c>
      <c r="AB13" s="24" t="n">
        <v>0.1536911630368553</v>
      </c>
      <c r="AD13" s="24" t="n">
        <v>0.129378556148166</v>
      </c>
      <c r="AE13" s="24" t="n">
        <v>0.1176738703607318</v>
      </c>
      <c r="AF13" s="24" t="n">
        <v>0.1987999216548381</v>
      </c>
      <c r="AG13" s="24" t="n">
        <v>0.2230337062710918</v>
      </c>
      <c r="AH13" s="24" t="n">
        <v>0.1644502923851918</v>
      </c>
      <c r="AI13" s="24" t="n">
        <v>0.04697402308289041</v>
      </c>
      <c r="AJ13" s="24" t="n">
        <v>0.1496572633891046</v>
      </c>
      <c r="AL13" s="24" t="n">
        <v>0.1261731938121075</v>
      </c>
      <c r="AM13" s="24" t="n">
        <v>0.09611781233277655</v>
      </c>
      <c r="AN13" s="24" t="n">
        <v>0.1340327843428216</v>
      </c>
      <c r="AO13" s="24" t="n">
        <v>0.1972222965001686</v>
      </c>
      <c r="AP13" s="24" t="n">
        <v>0.1538216504790318</v>
      </c>
      <c r="AQ13" s="24" t="n">
        <v>0.1951692189029306</v>
      </c>
      <c r="AR13" s="24" t="n">
        <v>0.1494001643345381</v>
      </c>
      <c r="AS13" s="24" t="n">
        <v>0.1643838385595966</v>
      </c>
      <c r="AU13" s="24" t="n">
        <v>0.2227498072145338</v>
      </c>
      <c r="AV13" s="24" t="n">
        <v>0.1542259383034885</v>
      </c>
      <c r="AW13" s="24" t="n">
        <v>0.1213397331334821</v>
      </c>
      <c r="AX13" s="24" t="n">
        <v>0.07461233650930262</v>
      </c>
    </row>
    <row r="14" ht="19" customHeight="1">
      <c r="B14" s="26" t="inlineStr">
        <is>
          <t>Don’t know</t>
        </is>
      </c>
      <c r="C14" s="24" t="n">
        <v>0.1348300524852851</v>
      </c>
      <c r="D14" s="24" t="n">
        <v>0.1123569634122762</v>
      </c>
      <c r="E14" s="24" t="n">
        <v>0.1572184333748392</v>
      </c>
      <c r="G14" s="24" t="n">
        <v>0.08308190166827455</v>
      </c>
      <c r="H14" s="24" t="n">
        <v>0.06543887326979542</v>
      </c>
      <c r="I14" s="24" t="n">
        <v>0.1215166794119111</v>
      </c>
      <c r="J14" s="24" t="n">
        <v>0.1631739478959832</v>
      </c>
      <c r="K14" s="24" t="n">
        <v>0.1692441944982048</v>
      </c>
      <c r="L14" s="24" t="n">
        <v>0.1899992799390219</v>
      </c>
      <c r="N14" s="24" t="n">
        <v>0.1057400424776503</v>
      </c>
      <c r="O14" s="24" t="n">
        <v>0.1103120708445444</v>
      </c>
      <c r="P14" s="24" t="n">
        <v>0.1296688186253936</v>
      </c>
      <c r="Q14" s="24" t="n">
        <v>0.1380959201818135</v>
      </c>
      <c r="R14" s="24" t="n">
        <v>0.1429477854066084</v>
      </c>
      <c r="S14" s="24" t="n">
        <v>0.1271278155545945</v>
      </c>
      <c r="T14" s="24" t="n">
        <v>0.1434240283468191</v>
      </c>
      <c r="U14" s="24" t="n">
        <v>0.1324879170265637</v>
      </c>
      <c r="V14" s="24" t="n">
        <v>0.1480173194023496</v>
      </c>
      <c r="W14" s="24" t="n">
        <v>0.1436496935139858</v>
      </c>
      <c r="Y14" s="24" t="n">
        <v>0.1176751172306421</v>
      </c>
      <c r="Z14" s="24" t="n">
        <v>0.1558912916182467</v>
      </c>
      <c r="AA14" s="24" t="n">
        <v>0.1054801032866765</v>
      </c>
      <c r="AB14" s="24" t="n">
        <v>0.157323771635061</v>
      </c>
      <c r="AD14" s="24" t="n">
        <v>0.1519445576195859</v>
      </c>
      <c r="AE14" s="24" t="n">
        <v>0.1132617916171699</v>
      </c>
      <c r="AF14" s="24" t="n">
        <v>0.1178522768405837</v>
      </c>
      <c r="AG14" s="24" t="n">
        <v>0.07373180116439775</v>
      </c>
      <c r="AH14" s="24" t="n">
        <v>0.1244286860544189</v>
      </c>
      <c r="AI14" s="24" t="n">
        <v>0.2910924079420317</v>
      </c>
      <c r="AJ14" s="24" t="n">
        <v>0.167871820678264</v>
      </c>
      <c r="AL14" s="24" t="n">
        <v>0.1159104008684157</v>
      </c>
      <c r="AM14" s="24" t="n">
        <v>0.1302075754443736</v>
      </c>
      <c r="AN14" s="24" t="n">
        <v>0.1066383402498495</v>
      </c>
      <c r="AO14" s="24" t="n">
        <v>0.06991626630363876</v>
      </c>
      <c r="AP14" s="24" t="n">
        <v>0.1228519406879798</v>
      </c>
      <c r="AQ14" s="24" t="n">
        <v>0.1777588668086574</v>
      </c>
      <c r="AR14" s="24" t="n">
        <v>0.2868294265088935</v>
      </c>
      <c r="AS14" s="24" t="n">
        <v>0.1220360341526371</v>
      </c>
      <c r="AU14" s="24" t="n">
        <v>0.1031113863033094</v>
      </c>
      <c r="AV14" s="24" t="n">
        <v>0.2114370634173877</v>
      </c>
      <c r="AW14" s="24" t="n">
        <v>0.09803344016833235</v>
      </c>
      <c r="AX14" s="24" t="n">
        <v>0.1263308624177202</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7.xml><?xml version="1.0" encoding="utf-8"?>
<worksheet xmlns="http://schemas.openxmlformats.org/spreadsheetml/2006/main">
  <sheetPr>
    <outlinePr summaryBelow="1" summaryRight="1"/>
    <pageSetUpPr/>
  </sheetPr>
  <dimension ref="B2:G18"/>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 width="20" customWidth="1" min="7" max="7"/>
  </cols>
  <sheetData>
    <row r="2" ht="40" customHeight="1">
      <c r="D2" s="25" t="inlineStr">
        <is>
          <t>Grid Summary: How valued do you think each of the following are by society for the work that they do?</t>
        </is>
      </c>
    </row>
    <row r="6" ht="50" customHeight="1">
      <c r="C6" s="27" t="inlineStr">
        <is>
          <t>Police officers</t>
        </is>
      </c>
      <c r="D6" s="27" t="inlineStr">
        <is>
          <t>Prison officers</t>
        </is>
      </c>
      <c r="E6" s="27" t="inlineStr">
        <is>
          <t>Nurses</t>
        </is>
      </c>
      <c r="F6" s="27" t="inlineStr">
        <is>
          <t>Teachers</t>
        </is>
      </c>
      <c r="G6" s="27" t="inlineStr">
        <is>
          <t>Probation officers</t>
        </is>
      </c>
    </row>
    <row r="7">
      <c r="B7" s="26" t="inlineStr">
        <is>
          <t>Not at all valued</t>
        </is>
      </c>
      <c r="C7" s="24" t="n">
        <v>0.104917698138214</v>
      </c>
      <c r="D7" s="24" t="n">
        <v>0.1175923992512396</v>
      </c>
      <c r="E7" s="24" t="n">
        <v>0.06026539845937082</v>
      </c>
      <c r="F7" s="24" t="n">
        <v>0.06572631792793267</v>
      </c>
      <c r="G7" s="24" t="n">
        <v>0.1167906386063122</v>
      </c>
    </row>
    <row r="8">
      <c r="B8" s="26" t="inlineStr">
        <is>
          <t>Not very valued</t>
        </is>
      </c>
      <c r="C8" s="24" t="n">
        <v>0.3114043576354247</v>
      </c>
      <c r="D8" s="24" t="n">
        <v>0.4274910168375679</v>
      </c>
      <c r="E8" s="24" t="n">
        <v>0.2051984362272805</v>
      </c>
      <c r="F8" s="24" t="n">
        <v>0.2525065671604017</v>
      </c>
      <c r="G8" s="24" t="n">
        <v>0.4157199497369843</v>
      </c>
    </row>
    <row r="9">
      <c r="B9" s="26" t="inlineStr">
        <is>
          <t>Fairly valued</t>
        </is>
      </c>
      <c r="C9" s="24" t="n">
        <v>0.3832820339833016</v>
      </c>
      <c r="D9" s="24" t="n">
        <v>0.2855814947667383</v>
      </c>
      <c r="E9" s="24" t="n">
        <v>0.3188260926452506</v>
      </c>
      <c r="F9" s="24" t="n">
        <v>0.4267393343897767</v>
      </c>
      <c r="G9" s="24" t="n">
        <v>0.2931806435645528</v>
      </c>
    </row>
    <row r="10">
      <c r="B10" s="26" t="inlineStr">
        <is>
          <t>Very valued</t>
        </is>
      </c>
      <c r="C10" s="24" t="n">
        <v>0.1630124499079825</v>
      </c>
      <c r="D10" s="24" t="n">
        <v>0.107033581501828</v>
      </c>
      <c r="E10" s="24" t="n">
        <v>0.3947618966004109</v>
      </c>
      <c r="F10" s="24" t="n">
        <v>0.2275184220387639</v>
      </c>
      <c r="G10" s="24" t="n">
        <v>0.07734648790947804</v>
      </c>
    </row>
    <row r="11">
      <c r="B11" s="26" t="inlineStr">
        <is>
          <t>Don’t know</t>
        </is>
      </c>
      <c r="C11" s="24" t="n">
        <v>0.03738346033507717</v>
      </c>
      <c r="D11" s="24" t="n">
        <v>0.06230150764262608</v>
      </c>
      <c r="E11" s="24" t="n">
        <v>0.02094817606768711</v>
      </c>
      <c r="F11" s="24" t="n">
        <v>0.02750935848312496</v>
      </c>
      <c r="G11" s="24" t="n">
        <v>0.09696228018267265</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8">
      <c r="B18">
        <f>HYPERLINK("#Contents!A1", "Return to Contents")</f>
        <v/>
      </c>
    </row>
  </sheetData>
  <pageMargins left="0.75" right="0.75" top="1" bottom="1" header="0.5" footer="0.5"/>
  <drawing xmlns:r="http://schemas.openxmlformats.org/officeDocument/2006/relationships" r:id="rId1"/>
</worksheet>
</file>

<file path=xl/worksheets/sheet48.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valued do you think each of the following are by society for the work that they do?: Police 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 valued</t>
        </is>
      </c>
      <c r="C9" s="24" t="n">
        <v>0.104917698138214</v>
      </c>
      <c r="D9" s="24" t="n">
        <v>0.09950705357954794</v>
      </c>
      <c r="E9" s="24" t="n">
        <v>0.11010543718251</v>
      </c>
      <c r="G9" s="24" t="n">
        <v>0.08418286382991078</v>
      </c>
      <c r="H9" s="24" t="n">
        <v>0.0826389655544512</v>
      </c>
      <c r="I9" s="24" t="n">
        <v>0.1510720637879881</v>
      </c>
      <c r="J9" s="24" t="n">
        <v>0.1341113078243577</v>
      </c>
      <c r="K9" s="24" t="n">
        <v>0.09574912289252885</v>
      </c>
      <c r="L9" s="24" t="n">
        <v>0.08179081914325879</v>
      </c>
      <c r="N9" s="24" t="n">
        <v>0.1606210035440009</v>
      </c>
      <c r="O9" s="24" t="n">
        <v>0.09771360346499047</v>
      </c>
      <c r="P9" s="24" t="n">
        <v>0.1100532768210443</v>
      </c>
      <c r="Q9" s="24" t="n">
        <v>0.08497072852844412</v>
      </c>
      <c r="R9" s="24" t="n">
        <v>0.1172423035403171</v>
      </c>
      <c r="S9" s="24" t="n">
        <v>0.08411476221108705</v>
      </c>
      <c r="T9" s="24" t="n">
        <v>0.07530406179894468</v>
      </c>
      <c r="U9" s="24" t="n">
        <v>0.1081228133246833</v>
      </c>
      <c r="V9" s="24" t="n">
        <v>0.1098135358339054</v>
      </c>
      <c r="W9" s="24" t="n">
        <v>0.118980691384536</v>
      </c>
      <c r="Y9" s="24" t="n">
        <v>0.08552486280271981</v>
      </c>
      <c r="Z9" s="24" t="n">
        <v>0.1108679649619608</v>
      </c>
      <c r="AA9" s="24" t="n">
        <v>0.1103955737598376</v>
      </c>
      <c r="AB9" s="24" t="n">
        <v>0.1148650527904697</v>
      </c>
      <c r="AD9" s="24" t="n">
        <v>0.1080481315307509</v>
      </c>
      <c r="AE9" s="24" t="n">
        <v>0.0824318881197561</v>
      </c>
      <c r="AF9" s="24" t="n">
        <v>0.06064127705433516</v>
      </c>
      <c r="AG9" s="24" t="n">
        <v>0.1307738412030315</v>
      </c>
      <c r="AH9" s="24" t="n">
        <v>0.1504592637902154</v>
      </c>
      <c r="AI9" s="24" t="n">
        <v>0.06352011759384721</v>
      </c>
      <c r="AJ9" s="24" t="n">
        <v>0.1202204882311763</v>
      </c>
      <c r="AL9" s="24" t="n">
        <v>0.06854447537474927</v>
      </c>
      <c r="AM9" s="24" t="n">
        <v>0.05314979217527227</v>
      </c>
      <c r="AN9" s="24" t="n">
        <v>0.07807151146943873</v>
      </c>
      <c r="AO9" s="24" t="n">
        <v>0.09068655478801464</v>
      </c>
      <c r="AP9" s="24" t="n">
        <v>0.1601545439739285</v>
      </c>
      <c r="AQ9" s="24" t="n">
        <v>0.1330983456620992</v>
      </c>
      <c r="AR9" s="24" t="n">
        <v>0.1130254364239</v>
      </c>
      <c r="AS9" s="24" t="n">
        <v>0.2025724007073194</v>
      </c>
      <c r="AU9" s="24" t="n">
        <v>0.09707205565374974</v>
      </c>
      <c r="AV9" s="24" t="n">
        <v>0.1431382265319422</v>
      </c>
      <c r="AW9" s="24" t="n">
        <v>0.09797077595156989</v>
      </c>
      <c r="AX9" s="24" t="n">
        <v>0.06689885447569995</v>
      </c>
    </row>
    <row r="10" ht="19" customHeight="1">
      <c r="B10" s="26" t="inlineStr">
        <is>
          <t>Not very valued</t>
        </is>
      </c>
      <c r="C10" s="24" t="n">
        <v>0.3114043576354247</v>
      </c>
      <c r="D10" s="24" t="n">
        <v>0.2959525914963944</v>
      </c>
      <c r="E10" s="24" t="n">
        <v>0.3270043799206432</v>
      </c>
      <c r="G10" s="24" t="n">
        <v>0.2797993539093273</v>
      </c>
      <c r="H10" s="24" t="n">
        <v>0.2414499776084159</v>
      </c>
      <c r="I10" s="24" t="n">
        <v>0.3017316963942814</v>
      </c>
      <c r="J10" s="24" t="n">
        <v>0.3223693732737832</v>
      </c>
      <c r="K10" s="24" t="n">
        <v>0.3478255717837801</v>
      </c>
      <c r="L10" s="24" t="n">
        <v>0.3635614430612383</v>
      </c>
      <c r="N10" s="24" t="n">
        <v>0.3315017256213599</v>
      </c>
      <c r="O10" s="24" t="n">
        <v>0.2974832092719645</v>
      </c>
      <c r="P10" s="24" t="n">
        <v>0.2594738207538093</v>
      </c>
      <c r="Q10" s="24" t="n">
        <v>0.3285576167114907</v>
      </c>
      <c r="R10" s="24" t="n">
        <v>0.2533632759082797</v>
      </c>
      <c r="S10" s="24" t="n">
        <v>0.3185990021349511</v>
      </c>
      <c r="T10" s="24" t="n">
        <v>0.3262333989168774</v>
      </c>
      <c r="U10" s="24" t="n">
        <v>0.3074421067396385</v>
      </c>
      <c r="V10" s="24" t="n">
        <v>0.358260976664092</v>
      </c>
      <c r="W10" s="24" t="n">
        <v>0.3168317676879749</v>
      </c>
      <c r="Y10" s="24" t="n">
        <v>0.2910786234223564</v>
      </c>
      <c r="Z10" s="24" t="n">
        <v>0.335253793142812</v>
      </c>
      <c r="AA10" s="24" t="n">
        <v>0.3037488180248632</v>
      </c>
      <c r="AB10" s="24" t="n">
        <v>0.3153373113861647</v>
      </c>
      <c r="AD10" s="24" t="n">
        <v>0.3219533715867856</v>
      </c>
      <c r="AE10" s="24" t="n">
        <v>0.2769185277111157</v>
      </c>
      <c r="AF10" s="24" t="n">
        <v>0.3607400770620188</v>
      </c>
      <c r="AG10" s="24" t="n">
        <v>0.3256757337345611</v>
      </c>
      <c r="AH10" s="24" t="n">
        <v>0.3073478229605764</v>
      </c>
      <c r="AI10" s="24" t="n">
        <v>0.3300089429850552</v>
      </c>
      <c r="AJ10" s="24" t="n">
        <v>0.3335916461109591</v>
      </c>
      <c r="AL10" s="24" t="n">
        <v>0.2996205533626743</v>
      </c>
      <c r="AM10" s="24" t="n">
        <v>0.2323147923551625</v>
      </c>
      <c r="AN10" s="24" t="n">
        <v>0.3430174153108271</v>
      </c>
      <c r="AO10" s="24" t="n">
        <v>0.3281505352503182</v>
      </c>
      <c r="AP10" s="24" t="n">
        <v>0.331575975763383</v>
      </c>
      <c r="AQ10" s="24" t="n">
        <v>0.4132667088106148</v>
      </c>
      <c r="AR10" s="24" t="n">
        <v>0.3117061700776207</v>
      </c>
      <c r="AS10" s="24" t="n">
        <v>0.3293667053632939</v>
      </c>
      <c r="AU10" s="24" t="n">
        <v>0.3412205582317034</v>
      </c>
      <c r="AV10" s="24" t="n">
        <v>0.321615158362414</v>
      </c>
      <c r="AW10" s="24" t="n">
        <v>0.2937828482463626</v>
      </c>
      <c r="AX10" s="24" t="n">
        <v>0.2938920076179987</v>
      </c>
    </row>
    <row r="11" ht="19" customHeight="1">
      <c r="B11" s="26" t="inlineStr">
        <is>
          <t>Fairly valued</t>
        </is>
      </c>
      <c r="C11" s="24" t="n">
        <v>0.3832820339833016</v>
      </c>
      <c r="D11" s="24" t="n">
        <v>0.3851765946073727</v>
      </c>
      <c r="E11" s="24" t="n">
        <v>0.3808461100876135</v>
      </c>
      <c r="G11" s="24" t="n">
        <v>0.4074719284128616</v>
      </c>
      <c r="H11" s="24" t="n">
        <v>0.3456661700400401</v>
      </c>
      <c r="I11" s="24" t="n">
        <v>0.3486654836537177</v>
      </c>
      <c r="J11" s="24" t="n">
        <v>0.4017642087721768</v>
      </c>
      <c r="K11" s="24" t="n">
        <v>0.427654266459475</v>
      </c>
      <c r="L11" s="24" t="n">
        <v>0.3811320931349512</v>
      </c>
      <c r="N11" s="24" t="n">
        <v>0.3076757816920751</v>
      </c>
      <c r="O11" s="24" t="n">
        <v>0.3553515025391318</v>
      </c>
      <c r="P11" s="24" t="n">
        <v>0.4357882012984724</v>
      </c>
      <c r="Q11" s="24" t="n">
        <v>0.3815487487189483</v>
      </c>
      <c r="R11" s="24" t="n">
        <v>0.375958048779523</v>
      </c>
      <c r="S11" s="24" t="n">
        <v>0.4094170416246044</v>
      </c>
      <c r="T11" s="24" t="n">
        <v>0.3737812023920582</v>
      </c>
      <c r="U11" s="24" t="n">
        <v>0.3628925057103093</v>
      </c>
      <c r="V11" s="24" t="n">
        <v>0.3656654991925181</v>
      </c>
      <c r="W11" s="24" t="n">
        <v>0.4259146472780962</v>
      </c>
      <c r="Y11" s="24" t="n">
        <v>0.4083638916239031</v>
      </c>
      <c r="Z11" s="24" t="n">
        <v>0.3683996789118543</v>
      </c>
      <c r="AA11" s="24" t="n">
        <v>0.3946883109194328</v>
      </c>
      <c r="AB11" s="24" t="n">
        <v>0.361603988591819</v>
      </c>
      <c r="AD11" s="24" t="n">
        <v>0.3329982710403256</v>
      </c>
      <c r="AE11" s="24" t="n">
        <v>0.4264562752634969</v>
      </c>
      <c r="AF11" s="24" t="n">
        <v>0.3694279802168201</v>
      </c>
      <c r="AG11" s="24" t="n">
        <v>0.4173487408606497</v>
      </c>
      <c r="AH11" s="24" t="n">
        <v>0.38524468746097</v>
      </c>
      <c r="AI11" s="24" t="n">
        <v>0.312220869752353</v>
      </c>
      <c r="AJ11" s="24" t="n">
        <v>0.3611191435409822</v>
      </c>
      <c r="AL11" s="24" t="n">
        <v>0.3950334066325791</v>
      </c>
      <c r="AM11" s="24" t="n">
        <v>0.4416083004522407</v>
      </c>
      <c r="AN11" s="24" t="n">
        <v>0.4081107184386574</v>
      </c>
      <c r="AO11" s="24" t="n">
        <v>0.4410836402040826</v>
      </c>
      <c r="AP11" s="24" t="n">
        <v>0.347722534072338</v>
      </c>
      <c r="AQ11" s="24" t="n">
        <v>0.2847125145519581</v>
      </c>
      <c r="AR11" s="24" t="n">
        <v>0.3762394643473188</v>
      </c>
      <c r="AS11" s="24" t="n">
        <v>0.2556551149427913</v>
      </c>
      <c r="AU11" s="24" t="n">
        <v>0.4101918769606121</v>
      </c>
      <c r="AV11" s="24" t="n">
        <v>0.3614983838208149</v>
      </c>
      <c r="AW11" s="24" t="n">
        <v>0.3791503881574108</v>
      </c>
      <c r="AX11" s="24" t="n">
        <v>0.3935503348837583</v>
      </c>
    </row>
    <row r="12" ht="19" customHeight="1">
      <c r="B12" s="26" t="inlineStr">
        <is>
          <t>Very valued</t>
        </is>
      </c>
      <c r="C12" s="24" t="n">
        <v>0.1630124499079825</v>
      </c>
      <c r="D12" s="24" t="n">
        <v>0.1905648236961411</v>
      </c>
      <c r="E12" s="24" t="n">
        <v>0.136549650939693</v>
      </c>
      <c r="G12" s="24" t="n">
        <v>0.1689053851668855</v>
      </c>
      <c r="H12" s="24" t="n">
        <v>0.2856488249326294</v>
      </c>
      <c r="I12" s="24" t="n">
        <v>0.1688010098285918</v>
      </c>
      <c r="J12" s="24" t="n">
        <v>0.1008877726271248</v>
      </c>
      <c r="K12" s="24" t="n">
        <v>0.08966370687419944</v>
      </c>
      <c r="L12" s="24" t="n">
        <v>0.1544548570111373</v>
      </c>
      <c r="N12" s="24" t="n">
        <v>0.1529071128073617</v>
      </c>
      <c r="O12" s="24" t="n">
        <v>0.223360152393556</v>
      </c>
      <c r="P12" s="24" t="n">
        <v>0.1679263064011919</v>
      </c>
      <c r="Q12" s="24" t="n">
        <v>0.1810286085661868</v>
      </c>
      <c r="R12" s="24" t="n">
        <v>0.2202851984866375</v>
      </c>
      <c r="S12" s="24" t="n">
        <v>0.142308741295652</v>
      </c>
      <c r="T12" s="24" t="n">
        <v>0.1888225018946883</v>
      </c>
      <c r="U12" s="24" t="n">
        <v>0.1809336241589183</v>
      </c>
      <c r="V12" s="24" t="n">
        <v>0.1135742752391001</v>
      </c>
      <c r="W12" s="24" t="n">
        <v>0.1076104335489176</v>
      </c>
      <c r="Y12" s="24" t="n">
        <v>0.190836567728414</v>
      </c>
      <c r="Z12" s="24" t="n">
        <v>0.1308722259821017</v>
      </c>
      <c r="AA12" s="24" t="n">
        <v>0.1653349138371555</v>
      </c>
      <c r="AB12" s="24" t="n">
        <v>0.1642801868393086</v>
      </c>
      <c r="AD12" s="24" t="n">
        <v>0.2012026486260563</v>
      </c>
      <c r="AE12" s="24" t="n">
        <v>0.1928957771652536</v>
      </c>
      <c r="AF12" s="24" t="n">
        <v>0.1805802189446352</v>
      </c>
      <c r="AG12" s="24" t="n">
        <v>0.09094305348837931</v>
      </c>
      <c r="AH12" s="24" t="n">
        <v>0.1383429863230693</v>
      </c>
      <c r="AI12" s="24" t="n">
        <v>0.1241119228741518</v>
      </c>
      <c r="AJ12" s="24" t="n">
        <v>0.1186242056558281</v>
      </c>
      <c r="AL12" s="24" t="n">
        <v>0.212303509286373</v>
      </c>
      <c r="AM12" s="24" t="n">
        <v>0.2512243242188436</v>
      </c>
      <c r="AN12" s="24" t="n">
        <v>0.1456536986482938</v>
      </c>
      <c r="AO12" s="24" t="n">
        <v>0.1028132127094535</v>
      </c>
      <c r="AP12" s="24" t="n">
        <v>0.1362951793477053</v>
      </c>
      <c r="AQ12" s="24" t="n">
        <v>0.08820979959408137</v>
      </c>
      <c r="AR12" s="24" t="n">
        <v>0.120874951966066</v>
      </c>
      <c r="AS12" s="24" t="n">
        <v>0.1220408262558921</v>
      </c>
      <c r="AU12" s="24" t="n">
        <v>0.1069219562758688</v>
      </c>
      <c r="AV12" s="24" t="n">
        <v>0.1357860282646286</v>
      </c>
      <c r="AW12" s="24" t="n">
        <v>0.2086637723564724</v>
      </c>
      <c r="AX12" s="24" t="n">
        <v>0.1830281741817531</v>
      </c>
    </row>
    <row r="13" ht="19" customHeight="1">
      <c r="B13" s="26" t="inlineStr">
        <is>
          <t>Don’t know</t>
        </is>
      </c>
      <c r="C13" s="24" t="n">
        <v>0.03738346033507717</v>
      </c>
      <c r="D13" s="24" t="n">
        <v>0.02879893662054381</v>
      </c>
      <c r="E13" s="24" t="n">
        <v>0.04549442186954038</v>
      </c>
      <c r="G13" s="24" t="n">
        <v>0.05964046868101482</v>
      </c>
      <c r="H13" s="24" t="n">
        <v>0.04459606186446334</v>
      </c>
      <c r="I13" s="24" t="n">
        <v>0.02972974633542096</v>
      </c>
      <c r="J13" s="24" t="n">
        <v>0.04086733750255751</v>
      </c>
      <c r="K13" s="24" t="n">
        <v>0.03910733199001649</v>
      </c>
      <c r="L13" s="24" t="n">
        <v>0.01906078764941422</v>
      </c>
      <c r="N13" s="24" t="n">
        <v>0.04729437633520214</v>
      </c>
      <c r="O13" s="24" t="n">
        <v>0.02609153233035734</v>
      </c>
      <c r="P13" s="24" t="n">
        <v>0.02675839472548208</v>
      </c>
      <c r="Q13" s="24" t="n">
        <v>0.02389429747493016</v>
      </c>
      <c r="R13" s="24" t="n">
        <v>0.03315117328524289</v>
      </c>
      <c r="S13" s="24" t="n">
        <v>0.04556045273370553</v>
      </c>
      <c r="T13" s="24" t="n">
        <v>0.03585883499743141</v>
      </c>
      <c r="U13" s="24" t="n">
        <v>0.04060895006645047</v>
      </c>
      <c r="V13" s="24" t="n">
        <v>0.05268571307038444</v>
      </c>
      <c r="W13" s="24" t="n">
        <v>0.03066246010047508</v>
      </c>
      <c r="Y13" s="24" t="n">
        <v>0.02419605442260672</v>
      </c>
      <c r="Z13" s="24" t="n">
        <v>0.0546063370012713</v>
      </c>
      <c r="AA13" s="24" t="n">
        <v>0.02583238345871083</v>
      </c>
      <c r="AB13" s="24" t="n">
        <v>0.04391346039223812</v>
      </c>
      <c r="AD13" s="24" t="n">
        <v>0.03579757721608162</v>
      </c>
      <c r="AE13" s="24" t="n">
        <v>0.02129753174037764</v>
      </c>
      <c r="AF13" s="24" t="n">
        <v>0.02861044672219083</v>
      </c>
      <c r="AG13" s="24" t="n">
        <v>0.03525863071337823</v>
      </c>
      <c r="AH13" s="24" t="n">
        <v>0.01860523946516881</v>
      </c>
      <c r="AI13" s="24" t="n">
        <v>0.170138146794593</v>
      </c>
      <c r="AJ13" s="24" t="n">
        <v>0.0664445164610543</v>
      </c>
      <c r="AL13" s="24" t="n">
        <v>0.02449805534362405</v>
      </c>
      <c r="AM13" s="24" t="n">
        <v>0.02170279079848098</v>
      </c>
      <c r="AN13" s="24" t="n">
        <v>0.02514665613278317</v>
      </c>
      <c r="AO13" s="24" t="n">
        <v>0.03726605704813117</v>
      </c>
      <c r="AP13" s="24" t="n">
        <v>0.02425176684264516</v>
      </c>
      <c r="AQ13" s="24" t="n">
        <v>0.08071263138124643</v>
      </c>
      <c r="AR13" s="24" t="n">
        <v>0.07815397718509465</v>
      </c>
      <c r="AS13" s="24" t="n">
        <v>0.09036495273070315</v>
      </c>
      <c r="AU13" s="24" t="n">
        <v>0.04459355287806602</v>
      </c>
      <c r="AV13" s="24" t="n">
        <v>0.03796220302020025</v>
      </c>
      <c r="AW13" s="24" t="n">
        <v>0.02043221528818435</v>
      </c>
      <c r="AX13" s="24" t="n">
        <v>0.06263062884079</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49.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valued do you think each of the following are by society for the work that they do?: Prison 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 valued</t>
        </is>
      </c>
      <c r="C9" s="24" t="n">
        <v>0.1175923992512396</v>
      </c>
      <c r="D9" s="24" t="n">
        <v>0.1210365443750519</v>
      </c>
      <c r="E9" s="24" t="n">
        <v>0.114576329340827</v>
      </c>
      <c r="G9" s="24" t="n">
        <v>0.1045358319957943</v>
      </c>
      <c r="H9" s="24" t="n">
        <v>0.0827495323914554</v>
      </c>
      <c r="I9" s="24" t="n">
        <v>0.1039031532690852</v>
      </c>
      <c r="J9" s="24" t="n">
        <v>0.1262478186250484</v>
      </c>
      <c r="K9" s="24" t="n">
        <v>0.1481770108822054</v>
      </c>
      <c r="L9" s="24" t="n">
        <v>0.1380348926391274</v>
      </c>
      <c r="N9" s="24" t="n">
        <v>0.1383922562317844</v>
      </c>
      <c r="O9" s="24" t="n">
        <v>0.1145477884776262</v>
      </c>
      <c r="P9" s="24" t="n">
        <v>0.09806410377677617</v>
      </c>
      <c r="Q9" s="24" t="n">
        <v>0.1200124602779855</v>
      </c>
      <c r="R9" s="24" t="n">
        <v>0.1010319337741715</v>
      </c>
      <c r="S9" s="24" t="n">
        <v>0.08747367968773336</v>
      </c>
      <c r="T9" s="24" t="n">
        <v>0.07952253026559654</v>
      </c>
      <c r="U9" s="24" t="n">
        <v>0.1141727032871135</v>
      </c>
      <c r="V9" s="24" t="n">
        <v>0.1419202213141731</v>
      </c>
      <c r="W9" s="24" t="n">
        <v>0.1881790906447694</v>
      </c>
      <c r="Y9" s="24" t="n">
        <v>0.1318677885386566</v>
      </c>
      <c r="Z9" s="24" t="n">
        <v>0.1154385011616879</v>
      </c>
      <c r="AA9" s="24" t="n">
        <v>0.08568143534653609</v>
      </c>
      <c r="AB9" s="24" t="n">
        <v>0.1324923732739231</v>
      </c>
      <c r="AD9" s="24" t="n">
        <v>0.1130952080055416</v>
      </c>
      <c r="AE9" s="24" t="n">
        <v>0.1058418560630572</v>
      </c>
      <c r="AF9" s="24" t="n">
        <v>0.1027089977319688</v>
      </c>
      <c r="AG9" s="24" t="n">
        <v>0.2051901464825228</v>
      </c>
      <c r="AH9" s="24" t="n">
        <v>0.1457204562940959</v>
      </c>
      <c r="AI9" s="24" t="n">
        <v>0.07050354144323259</v>
      </c>
      <c r="AJ9" s="24" t="n">
        <v>0.10693775317949</v>
      </c>
      <c r="AL9" s="24" t="n">
        <v>0.1018111839973961</v>
      </c>
      <c r="AM9" s="24" t="n">
        <v>0.0842719684845394</v>
      </c>
      <c r="AN9" s="24" t="n">
        <v>0.1084136289714188</v>
      </c>
      <c r="AO9" s="24" t="n">
        <v>0.1751673971887932</v>
      </c>
      <c r="AP9" s="24" t="n">
        <v>0.1362249330782206</v>
      </c>
      <c r="AQ9" s="24" t="n">
        <v>0.1156799055424995</v>
      </c>
      <c r="AR9" s="24" t="n">
        <v>0.09745469493374889</v>
      </c>
      <c r="AS9" s="24" t="n">
        <v>0.1514675002982002</v>
      </c>
      <c r="AU9" s="24" t="n">
        <v>0.1307896058632065</v>
      </c>
      <c r="AV9" s="24" t="n">
        <v>0.1623770284582545</v>
      </c>
      <c r="AW9" s="24" t="n">
        <v>0.09563589163619217</v>
      </c>
      <c r="AX9" s="24" t="n">
        <v>0.0736144984127263</v>
      </c>
    </row>
    <row r="10" ht="19" customHeight="1">
      <c r="B10" s="26" t="inlineStr">
        <is>
          <t>Not very valued</t>
        </is>
      </c>
      <c r="C10" s="24" t="n">
        <v>0.4274910168375679</v>
      </c>
      <c r="D10" s="24" t="n">
        <v>0.4093258808160374</v>
      </c>
      <c r="E10" s="24" t="n">
        <v>0.4460938386326459</v>
      </c>
      <c r="G10" s="24" t="n">
        <v>0.3866181213105228</v>
      </c>
      <c r="H10" s="24" t="n">
        <v>0.3523963440651708</v>
      </c>
      <c r="I10" s="24" t="n">
        <v>0.3989178638939284</v>
      </c>
      <c r="J10" s="24" t="n">
        <v>0.4357755254108904</v>
      </c>
      <c r="K10" s="24" t="n">
        <v>0.4799051352995885</v>
      </c>
      <c r="L10" s="24" t="n">
        <v>0.4966725820384888</v>
      </c>
      <c r="N10" s="24" t="n">
        <v>0.5015898974176595</v>
      </c>
      <c r="O10" s="24" t="n">
        <v>0.368031342551537</v>
      </c>
      <c r="P10" s="24" t="n">
        <v>0.4223534241468229</v>
      </c>
      <c r="Q10" s="24" t="n">
        <v>0.4223867736063111</v>
      </c>
      <c r="R10" s="24" t="n">
        <v>0.3815189584476607</v>
      </c>
      <c r="S10" s="24" t="n">
        <v>0.4128131363647559</v>
      </c>
      <c r="T10" s="24" t="n">
        <v>0.434446787800095</v>
      </c>
      <c r="U10" s="24" t="n">
        <v>0.4115857682262923</v>
      </c>
      <c r="V10" s="24" t="n">
        <v>0.4798434214444474</v>
      </c>
      <c r="W10" s="24" t="n">
        <v>0.4146525252189759</v>
      </c>
      <c r="Y10" s="24" t="n">
        <v>0.3967960831011687</v>
      </c>
      <c r="Z10" s="24" t="n">
        <v>0.4672879450236123</v>
      </c>
      <c r="AA10" s="24" t="n">
        <v>0.4297123700143495</v>
      </c>
      <c r="AB10" s="24" t="n">
        <v>0.4173775430201972</v>
      </c>
      <c r="AD10" s="24" t="n">
        <v>0.4228398049207259</v>
      </c>
      <c r="AE10" s="24" t="n">
        <v>0.399455958761482</v>
      </c>
      <c r="AF10" s="24" t="n">
        <v>0.5120597653791765</v>
      </c>
      <c r="AG10" s="24" t="n">
        <v>0.4529132995041343</v>
      </c>
      <c r="AH10" s="24" t="n">
        <v>0.4013681914912107</v>
      </c>
      <c r="AI10" s="24" t="n">
        <v>0.3556099113821607</v>
      </c>
      <c r="AJ10" s="24" t="n">
        <v>0.4601333758949819</v>
      </c>
      <c r="AL10" s="24" t="n">
        <v>0.4064222057916239</v>
      </c>
      <c r="AM10" s="24" t="n">
        <v>0.3744230465414091</v>
      </c>
      <c r="AN10" s="24" t="n">
        <v>0.4696942656585918</v>
      </c>
      <c r="AO10" s="24" t="n">
        <v>0.4465060170112028</v>
      </c>
      <c r="AP10" s="24" t="n">
        <v>0.4249667363278739</v>
      </c>
      <c r="AQ10" s="24" t="n">
        <v>0.5000843225507634</v>
      </c>
      <c r="AR10" s="24" t="n">
        <v>0.465398376984641</v>
      </c>
      <c r="AS10" s="24" t="n">
        <v>0.4235839596649205</v>
      </c>
      <c r="AU10" s="24" t="n">
        <v>0.4873453001834137</v>
      </c>
      <c r="AV10" s="24" t="n">
        <v>0.4261763855880806</v>
      </c>
      <c r="AW10" s="24" t="n">
        <v>0.4121489911644459</v>
      </c>
      <c r="AX10" s="24" t="n">
        <v>0.3862420484579325</v>
      </c>
    </row>
    <row r="11" ht="19" customHeight="1">
      <c r="B11" s="26" t="inlineStr">
        <is>
          <t>Fairly valued</t>
        </is>
      </c>
      <c r="C11" s="24" t="n">
        <v>0.2855814947667383</v>
      </c>
      <c r="D11" s="24" t="n">
        <v>0.3011015041885142</v>
      </c>
      <c r="E11" s="24" t="n">
        <v>0.2703983046808304</v>
      </c>
      <c r="G11" s="24" t="n">
        <v>0.3016350749903766</v>
      </c>
      <c r="H11" s="24" t="n">
        <v>0.3101311177118966</v>
      </c>
      <c r="I11" s="24" t="n">
        <v>0.3095506751758723</v>
      </c>
      <c r="J11" s="24" t="n">
        <v>0.3254101110875946</v>
      </c>
      <c r="K11" s="24" t="n">
        <v>0.2473156826681289</v>
      </c>
      <c r="L11" s="24" t="n">
        <v>0.2290147028616197</v>
      </c>
      <c r="N11" s="24" t="n">
        <v>0.1990602176006784</v>
      </c>
      <c r="O11" s="24" t="n">
        <v>0.3743174191329113</v>
      </c>
      <c r="P11" s="24" t="n">
        <v>0.3180386416998842</v>
      </c>
      <c r="Q11" s="24" t="n">
        <v>0.2919664231044324</v>
      </c>
      <c r="R11" s="24" t="n">
        <v>0.3114227519724683</v>
      </c>
      <c r="S11" s="24" t="n">
        <v>0.3185270031860863</v>
      </c>
      <c r="T11" s="24" t="n">
        <v>0.2869273580884764</v>
      </c>
      <c r="U11" s="24" t="n">
        <v>0.2606053602827229</v>
      </c>
      <c r="V11" s="24" t="n">
        <v>0.2466861094775009</v>
      </c>
      <c r="W11" s="24" t="n">
        <v>0.2898440698117637</v>
      </c>
      <c r="Y11" s="24" t="n">
        <v>0.2934039581467379</v>
      </c>
      <c r="Z11" s="24" t="n">
        <v>0.2666172362180296</v>
      </c>
      <c r="AA11" s="24" t="n">
        <v>0.3179968173300113</v>
      </c>
      <c r="AB11" s="24" t="n">
        <v>0.2682926508342184</v>
      </c>
      <c r="AD11" s="24" t="n">
        <v>0.2839759714294148</v>
      </c>
      <c r="AE11" s="24" t="n">
        <v>0.3193522696877523</v>
      </c>
      <c r="AF11" s="24" t="n">
        <v>0.2342629084473754</v>
      </c>
      <c r="AG11" s="24" t="n">
        <v>0.206958314135281</v>
      </c>
      <c r="AH11" s="24" t="n">
        <v>0.3189661790645148</v>
      </c>
      <c r="AI11" s="24" t="n">
        <v>0.3298888410798397</v>
      </c>
      <c r="AJ11" s="24" t="n">
        <v>0.2492341443268007</v>
      </c>
      <c r="AL11" s="24" t="n">
        <v>0.3036424615936465</v>
      </c>
      <c r="AM11" s="24" t="n">
        <v>0.332776980770195</v>
      </c>
      <c r="AN11" s="24" t="n">
        <v>0.2901964247014304</v>
      </c>
      <c r="AO11" s="24" t="n">
        <v>0.2137320385639235</v>
      </c>
      <c r="AP11" s="24" t="n">
        <v>0.3308265154592401</v>
      </c>
      <c r="AQ11" s="24" t="n">
        <v>0.1680691929002921</v>
      </c>
      <c r="AR11" s="24" t="n">
        <v>0.2358559169619006</v>
      </c>
      <c r="AS11" s="24" t="n">
        <v>0.2378667277735749</v>
      </c>
      <c r="AU11" s="24" t="n">
        <v>0.2421813931678753</v>
      </c>
      <c r="AV11" s="24" t="n">
        <v>0.2491154790770786</v>
      </c>
      <c r="AW11" s="24" t="n">
        <v>0.3163715245843894</v>
      </c>
      <c r="AX11" s="24" t="n">
        <v>0.3356161605835325</v>
      </c>
    </row>
    <row r="12" ht="19" customHeight="1">
      <c r="B12" s="26" t="inlineStr">
        <is>
          <t>Very valued</t>
        </is>
      </c>
      <c r="C12" s="24" t="n">
        <v>0.107033581501828</v>
      </c>
      <c r="D12" s="24" t="n">
        <v>0.1233761055850245</v>
      </c>
      <c r="E12" s="24" t="n">
        <v>0.09049366719407438</v>
      </c>
      <c r="G12" s="24" t="n">
        <v>0.124377121949807</v>
      </c>
      <c r="H12" s="24" t="n">
        <v>0.1884708201912183</v>
      </c>
      <c r="I12" s="24" t="n">
        <v>0.1386349499162386</v>
      </c>
      <c r="J12" s="24" t="n">
        <v>0.04262074700705419</v>
      </c>
      <c r="K12" s="24" t="n">
        <v>0.05749402867200087</v>
      </c>
      <c r="L12" s="24" t="n">
        <v>0.08938032464045112</v>
      </c>
      <c r="N12" s="24" t="n">
        <v>0.1324885185171427</v>
      </c>
      <c r="O12" s="24" t="n">
        <v>0.09959077770473974</v>
      </c>
      <c r="P12" s="24" t="n">
        <v>0.1084280125923507</v>
      </c>
      <c r="Q12" s="24" t="n">
        <v>0.1045828865338396</v>
      </c>
      <c r="R12" s="24" t="n">
        <v>0.1419765221213177</v>
      </c>
      <c r="S12" s="24" t="n">
        <v>0.1057407607777816</v>
      </c>
      <c r="T12" s="24" t="n">
        <v>0.1332114824042151</v>
      </c>
      <c r="U12" s="24" t="n">
        <v>0.1192782706623501</v>
      </c>
      <c r="V12" s="24" t="n">
        <v>0.07236201767393471</v>
      </c>
      <c r="W12" s="24" t="n">
        <v>0.07179782916118647</v>
      </c>
      <c r="Y12" s="24" t="n">
        <v>0.1306639469831434</v>
      </c>
      <c r="Z12" s="24" t="n">
        <v>0.07375045705753965</v>
      </c>
      <c r="AA12" s="24" t="n">
        <v>0.0995437160837543</v>
      </c>
      <c r="AB12" s="24" t="n">
        <v>0.1226517515230834</v>
      </c>
      <c r="AD12" s="24" t="n">
        <v>0.1275419198982334</v>
      </c>
      <c r="AE12" s="24" t="n">
        <v>0.1277476026216681</v>
      </c>
      <c r="AF12" s="24" t="n">
        <v>0.0997038064207743</v>
      </c>
      <c r="AG12" s="24" t="n">
        <v>0.1074939696286457</v>
      </c>
      <c r="AH12" s="24" t="n">
        <v>0.09959615602610851</v>
      </c>
      <c r="AI12" s="24" t="n">
        <v>0.05064541343580758</v>
      </c>
      <c r="AJ12" s="24" t="n">
        <v>0.07138817632407088</v>
      </c>
      <c r="AL12" s="24" t="n">
        <v>0.1428924980571215</v>
      </c>
      <c r="AM12" s="24" t="n">
        <v>0.1575517521043273</v>
      </c>
      <c r="AN12" s="24" t="n">
        <v>0.0815110351721326</v>
      </c>
      <c r="AO12" s="24" t="n">
        <v>0.1107553904401862</v>
      </c>
      <c r="AP12" s="24" t="n">
        <v>0.07835349052298526</v>
      </c>
      <c r="AQ12" s="24" t="n">
        <v>0.06284003751152217</v>
      </c>
      <c r="AR12" s="24" t="n">
        <v>0.06003472577788675</v>
      </c>
      <c r="AS12" s="24" t="n">
        <v>0.1150932794627698</v>
      </c>
      <c r="AU12" s="24" t="n">
        <v>0.0778739260040765</v>
      </c>
      <c r="AV12" s="24" t="n">
        <v>0.08561009508883478</v>
      </c>
      <c r="AW12" s="24" t="n">
        <v>0.1338684817504796</v>
      </c>
      <c r="AX12" s="24" t="n">
        <v>0.1228427134904085</v>
      </c>
    </row>
    <row r="13" ht="19" customHeight="1">
      <c r="B13" s="26" t="inlineStr">
        <is>
          <t>Don’t know</t>
        </is>
      </c>
      <c r="C13" s="24" t="n">
        <v>0.06230150764262608</v>
      </c>
      <c r="D13" s="24" t="n">
        <v>0.04515996503537197</v>
      </c>
      <c r="E13" s="24" t="n">
        <v>0.07843786015162234</v>
      </c>
      <c r="G13" s="24" t="n">
        <v>0.08283384975349931</v>
      </c>
      <c r="H13" s="24" t="n">
        <v>0.06625218564025895</v>
      </c>
      <c r="I13" s="24" t="n">
        <v>0.04899335774487545</v>
      </c>
      <c r="J13" s="24" t="n">
        <v>0.06994579786941246</v>
      </c>
      <c r="K13" s="24" t="n">
        <v>0.06710814247807617</v>
      </c>
      <c r="L13" s="24" t="n">
        <v>0.04689749782031272</v>
      </c>
      <c r="N13" s="24" t="n">
        <v>0.02846911023273467</v>
      </c>
      <c r="O13" s="24" t="n">
        <v>0.04351267213318596</v>
      </c>
      <c r="P13" s="24" t="n">
        <v>0.05311581778416611</v>
      </c>
      <c r="Q13" s="24" t="n">
        <v>0.06105145647743141</v>
      </c>
      <c r="R13" s="24" t="n">
        <v>0.06404983368438191</v>
      </c>
      <c r="S13" s="24" t="n">
        <v>0.07544541998364301</v>
      </c>
      <c r="T13" s="24" t="n">
        <v>0.06589184144161711</v>
      </c>
      <c r="U13" s="24" t="n">
        <v>0.09435789754152114</v>
      </c>
      <c r="V13" s="24" t="n">
        <v>0.05918823008994407</v>
      </c>
      <c r="W13" s="24" t="n">
        <v>0.03552648516330432</v>
      </c>
      <c r="Y13" s="24" t="n">
        <v>0.04726822323029341</v>
      </c>
      <c r="Z13" s="24" t="n">
        <v>0.0769058605391305</v>
      </c>
      <c r="AA13" s="24" t="n">
        <v>0.06706566122534875</v>
      </c>
      <c r="AB13" s="24" t="n">
        <v>0.05918568134857781</v>
      </c>
      <c r="AD13" s="24" t="n">
        <v>0.05254709574608432</v>
      </c>
      <c r="AE13" s="24" t="n">
        <v>0.04760231286604042</v>
      </c>
      <c r="AF13" s="24" t="n">
        <v>0.05126452202070505</v>
      </c>
      <c r="AG13" s="24" t="n">
        <v>0.02744427024941603</v>
      </c>
      <c r="AH13" s="24" t="n">
        <v>0.03434901712406992</v>
      </c>
      <c r="AI13" s="24" t="n">
        <v>0.1933522926589595</v>
      </c>
      <c r="AJ13" s="24" t="n">
        <v>0.1123065502746565</v>
      </c>
      <c r="AL13" s="24" t="n">
        <v>0.0452316505602119</v>
      </c>
      <c r="AM13" s="24" t="n">
        <v>0.05097625209952924</v>
      </c>
      <c r="AN13" s="24" t="n">
        <v>0.05018464549642647</v>
      </c>
      <c r="AO13" s="24" t="n">
        <v>0.05383915679589442</v>
      </c>
      <c r="AP13" s="24" t="n">
        <v>0.02962832461168027</v>
      </c>
      <c r="AQ13" s="24" t="n">
        <v>0.1533265414949226</v>
      </c>
      <c r="AR13" s="24" t="n">
        <v>0.1412562853418227</v>
      </c>
      <c r="AS13" s="24" t="n">
        <v>0.07198853280053449</v>
      </c>
      <c r="AU13" s="24" t="n">
        <v>0.06180977478142816</v>
      </c>
      <c r="AV13" s="24" t="n">
        <v>0.07672101178775123</v>
      </c>
      <c r="AW13" s="24" t="n">
        <v>0.04197511086449309</v>
      </c>
      <c r="AX13" s="24" t="n">
        <v>0.08168457905540027</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0.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valued do you think each of the following are by society for the work that they do?: Nurses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 valued</t>
        </is>
      </c>
      <c r="C9" s="24" t="n">
        <v>0.06026539845937082</v>
      </c>
      <c r="D9" s="24" t="n">
        <v>0.04670151519440765</v>
      </c>
      <c r="E9" s="24" t="n">
        <v>0.07371476714602151</v>
      </c>
      <c r="G9" s="24" t="n">
        <v>0.08424907184481555</v>
      </c>
      <c r="H9" s="24" t="n">
        <v>0.06758291970584795</v>
      </c>
      <c r="I9" s="24" t="n">
        <v>0.05956299403485809</v>
      </c>
      <c r="J9" s="24" t="n">
        <v>0.06740559297815202</v>
      </c>
      <c r="K9" s="24" t="n">
        <v>0.05730180303805004</v>
      </c>
      <c r="L9" s="24" t="n">
        <v>0.03527186366972761</v>
      </c>
      <c r="N9" s="24" t="n">
        <v>0.03135945813099624</v>
      </c>
      <c r="O9" s="24" t="n">
        <v>0.05656392181449159</v>
      </c>
      <c r="P9" s="24" t="n">
        <v>0.08301670761809662</v>
      </c>
      <c r="Q9" s="24" t="n">
        <v>0.0396983101981927</v>
      </c>
      <c r="R9" s="24" t="n">
        <v>0.07707629632041528</v>
      </c>
      <c r="S9" s="24" t="n">
        <v>0.07509289553114198</v>
      </c>
      <c r="T9" s="24" t="n">
        <v>0.04781676057635149</v>
      </c>
      <c r="U9" s="24" t="n">
        <v>0.07280420992044911</v>
      </c>
      <c r="V9" s="24" t="n">
        <v>0.0399377814505805</v>
      </c>
      <c r="W9" s="24" t="n">
        <v>0.06324846257998767</v>
      </c>
      <c r="Y9" s="24" t="n">
        <v>0.06237074027023163</v>
      </c>
      <c r="Z9" s="24" t="n">
        <v>0.04282871718283677</v>
      </c>
      <c r="AA9" s="24" t="n">
        <v>0.0603013234755895</v>
      </c>
      <c r="AB9" s="24" t="n">
        <v>0.07605929045441107</v>
      </c>
      <c r="AD9" s="24" t="n">
        <v>0.04854989906303155</v>
      </c>
      <c r="AE9" s="24" t="n">
        <v>0.04815388685784384</v>
      </c>
      <c r="AF9" s="24" t="n">
        <v>0.04751584447184035</v>
      </c>
      <c r="AG9" s="24" t="n">
        <v>0.1060814820154525</v>
      </c>
      <c r="AH9" s="24" t="n">
        <v>0.0795802051238971</v>
      </c>
      <c r="AI9" s="24" t="n">
        <v>0.09250042756167215</v>
      </c>
      <c r="AJ9" s="24" t="n">
        <v>0.06472622411045705</v>
      </c>
      <c r="AL9" s="24" t="n">
        <v>0.04955333082411349</v>
      </c>
      <c r="AM9" s="24" t="n">
        <v>0.02648721211609392</v>
      </c>
      <c r="AN9" s="24" t="n">
        <v>0.05261493895767515</v>
      </c>
      <c r="AO9" s="24" t="n">
        <v>0.125137059913614</v>
      </c>
      <c r="AP9" s="24" t="n">
        <v>0.07303338943844932</v>
      </c>
      <c r="AQ9" s="24" t="n">
        <v>0.07567862003503815</v>
      </c>
      <c r="AR9" s="24" t="n">
        <v>0.05181673331923915</v>
      </c>
      <c r="AS9" s="24" t="n">
        <v>0.03652096999901868</v>
      </c>
      <c r="AU9" s="24" t="n">
        <v>0.06432941029658283</v>
      </c>
      <c r="AV9" s="24" t="n">
        <v>0.04949891016645853</v>
      </c>
      <c r="AW9" s="24" t="n">
        <v>0.07006747882836731</v>
      </c>
      <c r="AX9" s="24" t="n">
        <v>0.05232249436112772</v>
      </c>
    </row>
    <row r="10" ht="19" customHeight="1">
      <c r="B10" s="26" t="inlineStr">
        <is>
          <t>Not very valued</t>
        </is>
      </c>
      <c r="C10" s="24" t="n">
        <v>0.2051984362272805</v>
      </c>
      <c r="D10" s="24" t="n">
        <v>0.1643310700519603</v>
      </c>
      <c r="E10" s="24" t="n">
        <v>0.2449330368800831</v>
      </c>
      <c r="G10" s="24" t="n">
        <v>0.252734608572475</v>
      </c>
      <c r="H10" s="24" t="n">
        <v>0.2234952198678086</v>
      </c>
      <c r="I10" s="24" t="n">
        <v>0.2111139532331356</v>
      </c>
      <c r="J10" s="24" t="n">
        <v>0.1885532182096727</v>
      </c>
      <c r="K10" s="24" t="n">
        <v>0.2230553592736552</v>
      </c>
      <c r="L10" s="24" t="n">
        <v>0.1557231681905485</v>
      </c>
      <c r="N10" s="24" t="n">
        <v>0.1758695542548094</v>
      </c>
      <c r="O10" s="24" t="n">
        <v>0.1915615728139793</v>
      </c>
      <c r="P10" s="24" t="n">
        <v>0.2094602352413407</v>
      </c>
      <c r="Q10" s="24" t="n">
        <v>0.1989067385227486</v>
      </c>
      <c r="R10" s="24" t="n">
        <v>0.2090325050439519</v>
      </c>
      <c r="S10" s="24" t="n">
        <v>0.2208599759757892</v>
      </c>
      <c r="T10" s="24" t="n">
        <v>0.209145324250149</v>
      </c>
      <c r="U10" s="24" t="n">
        <v>0.1987332592196422</v>
      </c>
      <c r="V10" s="24" t="n">
        <v>0.2233328890719485</v>
      </c>
      <c r="W10" s="24" t="n">
        <v>0.1871700169842415</v>
      </c>
      <c r="Y10" s="24" t="n">
        <v>0.1574328035568488</v>
      </c>
      <c r="Z10" s="24" t="n">
        <v>0.2041352756582888</v>
      </c>
      <c r="AA10" s="24" t="n">
        <v>0.2415775777658209</v>
      </c>
      <c r="AB10" s="24" t="n">
        <v>0.2258752356280446</v>
      </c>
      <c r="AD10" s="24" t="n">
        <v>0.1528526862457187</v>
      </c>
      <c r="AE10" s="24" t="n">
        <v>0.1913323034148741</v>
      </c>
      <c r="AF10" s="24" t="n">
        <v>0.2140312358832369</v>
      </c>
      <c r="AG10" s="24" t="n">
        <v>0.2653951829024777</v>
      </c>
      <c r="AH10" s="24" t="n">
        <v>0.1529029509387911</v>
      </c>
      <c r="AI10" s="24" t="n">
        <v>0.3630087650057777</v>
      </c>
      <c r="AJ10" s="24" t="n">
        <v>0.2697141342633304</v>
      </c>
      <c r="AL10" s="24" t="n">
        <v>0.1468793702454877</v>
      </c>
      <c r="AM10" s="24" t="n">
        <v>0.1902259859218278</v>
      </c>
      <c r="AN10" s="24" t="n">
        <v>0.2257645186248705</v>
      </c>
      <c r="AO10" s="24" t="n">
        <v>0.2628844209185937</v>
      </c>
      <c r="AP10" s="24" t="n">
        <v>0.1727043547886102</v>
      </c>
      <c r="AQ10" s="24" t="n">
        <v>0.2769246737266729</v>
      </c>
      <c r="AR10" s="24" t="n">
        <v>0.2618066483436909</v>
      </c>
      <c r="AS10" s="24" t="n">
        <v>0.2190861444711697</v>
      </c>
      <c r="AU10" s="24" t="n">
        <v>0.2116936428352666</v>
      </c>
      <c r="AV10" s="24" t="n">
        <v>0.1891771401319859</v>
      </c>
      <c r="AW10" s="24" t="n">
        <v>0.1945657655969474</v>
      </c>
      <c r="AX10" s="24" t="n">
        <v>0.2452771925607669</v>
      </c>
    </row>
    <row r="11" ht="19" customHeight="1">
      <c r="B11" s="26" t="inlineStr">
        <is>
          <t>Fairly valued</t>
        </is>
      </c>
      <c r="C11" s="24" t="n">
        <v>0.3188260926452506</v>
      </c>
      <c r="D11" s="24" t="n">
        <v>0.3157141566265322</v>
      </c>
      <c r="E11" s="24" t="n">
        <v>0.3219573081794544</v>
      </c>
      <c r="G11" s="24" t="n">
        <v>0.3160835245222164</v>
      </c>
      <c r="H11" s="24" t="n">
        <v>0.3231867133913034</v>
      </c>
      <c r="I11" s="24" t="n">
        <v>0.2920381659217078</v>
      </c>
      <c r="J11" s="24" t="n">
        <v>0.3582790892691949</v>
      </c>
      <c r="K11" s="24" t="n">
        <v>0.340361626883573</v>
      </c>
      <c r="L11" s="24" t="n">
        <v>0.2922975756601452</v>
      </c>
      <c r="N11" s="24" t="n">
        <v>0.3121206886740245</v>
      </c>
      <c r="O11" s="24" t="n">
        <v>0.3530151559576325</v>
      </c>
      <c r="P11" s="24" t="n">
        <v>0.3377247078590295</v>
      </c>
      <c r="Q11" s="24" t="n">
        <v>0.3227397194488298</v>
      </c>
      <c r="R11" s="24" t="n">
        <v>0.269023033225583</v>
      </c>
      <c r="S11" s="24" t="n">
        <v>0.3148443102622416</v>
      </c>
      <c r="T11" s="24" t="n">
        <v>0.2866244658579143</v>
      </c>
      <c r="U11" s="24" t="n">
        <v>0.3291870958709029</v>
      </c>
      <c r="V11" s="24" t="n">
        <v>0.3508034688998676</v>
      </c>
      <c r="W11" s="24" t="n">
        <v>0.2902770024250769</v>
      </c>
      <c r="Y11" s="24" t="n">
        <v>0.3458149906174098</v>
      </c>
      <c r="Z11" s="24" t="n">
        <v>0.3195589835951659</v>
      </c>
      <c r="AA11" s="24" t="n">
        <v>0.3049979809714871</v>
      </c>
      <c r="AB11" s="24" t="n">
        <v>0.3010860803022186</v>
      </c>
      <c r="AD11" s="24" t="n">
        <v>0.304988661268574</v>
      </c>
      <c r="AE11" s="24" t="n">
        <v>0.3219020115356196</v>
      </c>
      <c r="AF11" s="24" t="n">
        <v>0.3434880837064891</v>
      </c>
      <c r="AG11" s="24" t="n">
        <v>0.3102440796694863</v>
      </c>
      <c r="AH11" s="24" t="n">
        <v>0.3001054161251474</v>
      </c>
      <c r="AI11" s="24" t="n">
        <v>0.176475576830787</v>
      </c>
      <c r="AJ11" s="24" t="n">
        <v>0.3458229411031486</v>
      </c>
      <c r="AL11" s="24" t="n">
        <v>0.3091489132085762</v>
      </c>
      <c r="AM11" s="24" t="n">
        <v>0.3276156473500004</v>
      </c>
      <c r="AN11" s="24" t="n">
        <v>0.3484994823429587</v>
      </c>
      <c r="AO11" s="24" t="n">
        <v>0.3043378172600044</v>
      </c>
      <c r="AP11" s="24" t="n">
        <v>0.3147809843392337</v>
      </c>
      <c r="AQ11" s="24" t="n">
        <v>0.3394310012229174</v>
      </c>
      <c r="AR11" s="24" t="n">
        <v>0.2713702906563079</v>
      </c>
      <c r="AS11" s="24" t="n">
        <v>0.3610004089400139</v>
      </c>
      <c r="AU11" s="24" t="n">
        <v>0.3186914518856778</v>
      </c>
      <c r="AV11" s="24" t="n">
        <v>0.3361890335909503</v>
      </c>
      <c r="AW11" s="24" t="n">
        <v>0.3068153765128394</v>
      </c>
      <c r="AX11" s="24" t="n">
        <v>0.3156601035740316</v>
      </c>
    </row>
    <row r="12" ht="19" customHeight="1">
      <c r="B12" s="26" t="inlineStr">
        <is>
          <t>Very valued</t>
        </is>
      </c>
      <c r="C12" s="24" t="n">
        <v>0.3947618966004109</v>
      </c>
      <c r="D12" s="24" t="n">
        <v>0.4554876138172628</v>
      </c>
      <c r="E12" s="24" t="n">
        <v>0.3352706090162556</v>
      </c>
      <c r="G12" s="24" t="n">
        <v>0.3074214030985105</v>
      </c>
      <c r="H12" s="24" t="n">
        <v>0.3679492292236751</v>
      </c>
      <c r="I12" s="24" t="n">
        <v>0.4110851391347078</v>
      </c>
      <c r="J12" s="24" t="n">
        <v>0.3657563561811017</v>
      </c>
      <c r="K12" s="24" t="n">
        <v>0.3616428459031577</v>
      </c>
      <c r="L12" s="24" t="n">
        <v>0.5066913149331025</v>
      </c>
      <c r="N12" s="24" t="n">
        <v>0.4713809287323126</v>
      </c>
      <c r="O12" s="24" t="n">
        <v>0.390246412170922</v>
      </c>
      <c r="P12" s="24" t="n">
        <v>0.3264841507748934</v>
      </c>
      <c r="Q12" s="24" t="n">
        <v>0.4282608715988773</v>
      </c>
      <c r="R12" s="24" t="n">
        <v>0.4173389446835292</v>
      </c>
      <c r="S12" s="24" t="n">
        <v>0.3798950838526649</v>
      </c>
      <c r="T12" s="24" t="n">
        <v>0.4330190972540894</v>
      </c>
      <c r="U12" s="24" t="n">
        <v>0.3852211395527441</v>
      </c>
      <c r="V12" s="24" t="n">
        <v>0.3569534827289052</v>
      </c>
      <c r="W12" s="24" t="n">
        <v>0.4415219199845939</v>
      </c>
      <c r="Y12" s="24" t="n">
        <v>0.4240566975577328</v>
      </c>
      <c r="Z12" s="24" t="n">
        <v>0.3970188750004606</v>
      </c>
      <c r="AA12" s="24" t="n">
        <v>0.3741670215115373</v>
      </c>
      <c r="AB12" s="24" t="n">
        <v>0.3789042580654605</v>
      </c>
      <c r="AD12" s="24" t="n">
        <v>0.4841087483793343</v>
      </c>
      <c r="AE12" s="24" t="n">
        <v>0.4233505558664556</v>
      </c>
      <c r="AF12" s="24" t="n">
        <v>0.3821707948491131</v>
      </c>
      <c r="AG12" s="24" t="n">
        <v>0.3008947476219554</v>
      </c>
      <c r="AH12" s="24" t="n">
        <v>0.4459386065809954</v>
      </c>
      <c r="AI12" s="24" t="n">
        <v>0.2915554203284531</v>
      </c>
      <c r="AJ12" s="24" t="n">
        <v>0.2823499479079967</v>
      </c>
      <c r="AL12" s="24" t="n">
        <v>0.4834019626037358</v>
      </c>
      <c r="AM12" s="24" t="n">
        <v>0.4349584061639827</v>
      </c>
      <c r="AN12" s="24" t="n">
        <v>0.3622303284386079</v>
      </c>
      <c r="AO12" s="24" t="n">
        <v>0.2786417707574891</v>
      </c>
      <c r="AP12" s="24" t="n">
        <v>0.4283802564144829</v>
      </c>
      <c r="AQ12" s="24" t="n">
        <v>0.2676833393494914</v>
      </c>
      <c r="AR12" s="24" t="n">
        <v>0.3742906017479823</v>
      </c>
      <c r="AS12" s="24" t="n">
        <v>0.3487593431137388</v>
      </c>
      <c r="AU12" s="24" t="n">
        <v>0.3885533723694067</v>
      </c>
      <c r="AV12" s="24" t="n">
        <v>0.4120013118166553</v>
      </c>
      <c r="AW12" s="24" t="n">
        <v>0.4186444506532145</v>
      </c>
      <c r="AX12" s="24" t="n">
        <v>0.3247724463807686</v>
      </c>
    </row>
    <row r="13" ht="19" customHeight="1">
      <c r="B13" s="26" t="inlineStr">
        <is>
          <t>Don’t know</t>
        </is>
      </c>
      <c r="C13" s="24" t="n">
        <v>0.02094817606768711</v>
      </c>
      <c r="D13" s="24" t="n">
        <v>0.01776564430983702</v>
      </c>
      <c r="E13" s="24" t="n">
        <v>0.02412427877818545</v>
      </c>
      <c r="G13" s="24" t="n">
        <v>0.03951139196198256</v>
      </c>
      <c r="H13" s="24" t="n">
        <v>0.01778591781136496</v>
      </c>
      <c r="I13" s="24" t="n">
        <v>0.02619974767559081</v>
      </c>
      <c r="J13" s="24" t="n">
        <v>0.02000574336187856</v>
      </c>
      <c r="K13" s="24" t="n">
        <v>0.01763836490156395</v>
      </c>
      <c r="L13" s="24" t="n">
        <v>0.01001607754647603</v>
      </c>
      <c r="N13" s="24" t="n">
        <v>0.009269370207856897</v>
      </c>
      <c r="O13" s="24" t="n">
        <v>0.008612937242974638</v>
      </c>
      <c r="P13" s="24" t="n">
        <v>0.04331419850663987</v>
      </c>
      <c r="Q13" s="24" t="n">
        <v>0.01039436023135161</v>
      </c>
      <c r="R13" s="24" t="n">
        <v>0.02752922072652067</v>
      </c>
      <c r="S13" s="24" t="n">
        <v>0.009307734378162194</v>
      </c>
      <c r="T13" s="24" t="n">
        <v>0.02339435206149588</v>
      </c>
      <c r="U13" s="24" t="n">
        <v>0.01405429543626166</v>
      </c>
      <c r="V13" s="24" t="n">
        <v>0.02897237784869822</v>
      </c>
      <c r="W13" s="24" t="n">
        <v>0.01778259802609992</v>
      </c>
      <c r="Y13" s="24" t="n">
        <v>0.01032476799777696</v>
      </c>
      <c r="Z13" s="24" t="n">
        <v>0.03645814856324799</v>
      </c>
      <c r="AA13" s="24" t="n">
        <v>0.01895609627556511</v>
      </c>
      <c r="AB13" s="24" t="n">
        <v>0.01807513554986526</v>
      </c>
      <c r="AD13" s="24" t="n">
        <v>0.009500005043341543</v>
      </c>
      <c r="AE13" s="24" t="n">
        <v>0.01526124232520681</v>
      </c>
      <c r="AF13" s="24" t="n">
        <v>0.01279404108932067</v>
      </c>
      <c r="AG13" s="24" t="n">
        <v>0.01738450779062784</v>
      </c>
      <c r="AH13" s="24" t="n">
        <v>0.02147282123116901</v>
      </c>
      <c r="AI13" s="24" t="n">
        <v>0.07645981027331017</v>
      </c>
      <c r="AJ13" s="24" t="n">
        <v>0.03738675261506735</v>
      </c>
      <c r="AL13" s="24" t="n">
        <v>0.01101642311808664</v>
      </c>
      <c r="AM13" s="24" t="n">
        <v>0.02071274844809515</v>
      </c>
      <c r="AN13" s="24" t="n">
        <v>0.0108907316358878</v>
      </c>
      <c r="AO13" s="24" t="n">
        <v>0.02899893115029884</v>
      </c>
      <c r="AP13" s="24" t="n">
        <v>0.01110101501922385</v>
      </c>
      <c r="AQ13" s="24" t="n">
        <v>0.04028236566587993</v>
      </c>
      <c r="AR13" s="24" t="n">
        <v>0.04071572593277978</v>
      </c>
      <c r="AS13" s="24" t="n">
        <v>0.03463313347605886</v>
      </c>
      <c r="AU13" s="24" t="n">
        <v>0.01673212261306607</v>
      </c>
      <c r="AV13" s="24" t="n">
        <v>0.0131336042939498</v>
      </c>
      <c r="AW13" s="24" t="n">
        <v>0.009906928408631402</v>
      </c>
      <c r="AX13" s="24" t="n">
        <v>0.06196776312330517</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1.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valued do you think each of the following are by society for the work that they do?: Teachers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 valued</t>
        </is>
      </c>
      <c r="C9" s="24" t="n">
        <v>0.06572631792793267</v>
      </c>
      <c r="D9" s="24" t="n">
        <v>0.06527911318063577</v>
      </c>
      <c r="E9" s="24" t="n">
        <v>0.06636111509535793</v>
      </c>
      <c r="G9" s="24" t="n">
        <v>0.09188728115642811</v>
      </c>
      <c r="H9" s="24" t="n">
        <v>0.09047195889417751</v>
      </c>
      <c r="I9" s="24" t="n">
        <v>0.06238055035135182</v>
      </c>
      <c r="J9" s="24" t="n">
        <v>0.06384449757869747</v>
      </c>
      <c r="K9" s="24" t="n">
        <v>0.0455947806842874</v>
      </c>
      <c r="L9" s="24" t="n">
        <v>0.0461243298024161</v>
      </c>
      <c r="N9" s="24" t="n">
        <v>0.1213366477519059</v>
      </c>
      <c r="O9" s="24" t="n">
        <v>0.01664948488958605</v>
      </c>
      <c r="P9" s="24" t="n">
        <v>0.08146063593056697</v>
      </c>
      <c r="Q9" s="24" t="n">
        <v>0.03687233957451116</v>
      </c>
      <c r="R9" s="24" t="n">
        <v>0.04223270482199507</v>
      </c>
      <c r="S9" s="24" t="n">
        <v>0.04572010142885941</v>
      </c>
      <c r="T9" s="24" t="n">
        <v>0.05675819670236622</v>
      </c>
      <c r="U9" s="24" t="n">
        <v>0.09188541958584889</v>
      </c>
      <c r="V9" s="24" t="n">
        <v>0.05693676520087463</v>
      </c>
      <c r="W9" s="24" t="n">
        <v>0.0845487022853047</v>
      </c>
      <c r="Y9" s="24" t="n">
        <v>0.05620647566292283</v>
      </c>
      <c r="Z9" s="24" t="n">
        <v>0.0756495549629544</v>
      </c>
      <c r="AA9" s="24" t="n">
        <v>0.06119810830779063</v>
      </c>
      <c r="AB9" s="24" t="n">
        <v>0.06969225199751572</v>
      </c>
      <c r="AD9" s="24" t="n">
        <v>0.04293384745962885</v>
      </c>
      <c r="AE9" s="24" t="n">
        <v>0.04712109770530271</v>
      </c>
      <c r="AF9" s="24" t="n">
        <v>0.0466424359109358</v>
      </c>
      <c r="AG9" s="24" t="n">
        <v>0.1667381899603762</v>
      </c>
      <c r="AH9" s="24" t="n">
        <v>0.07782301187203654</v>
      </c>
      <c r="AI9" s="24" t="n">
        <v>0.1139807806241535</v>
      </c>
      <c r="AJ9" s="24" t="n">
        <v>0.0799660553373874</v>
      </c>
      <c r="AL9" s="24" t="n">
        <v>0.03331209886328438</v>
      </c>
      <c r="AM9" s="24" t="n">
        <v>0.03767722307307873</v>
      </c>
      <c r="AN9" s="24" t="n">
        <v>0.06972783929514269</v>
      </c>
      <c r="AO9" s="24" t="n">
        <v>0.127538406786151</v>
      </c>
      <c r="AP9" s="24" t="n">
        <v>0.07558660223641196</v>
      </c>
      <c r="AQ9" s="24" t="n">
        <v>0.06121504459109031</v>
      </c>
      <c r="AR9" s="24" t="n">
        <v>0.07347469572821728</v>
      </c>
      <c r="AS9" s="24" t="n">
        <v>0.08843915399519334</v>
      </c>
      <c r="AU9" s="24" t="n">
        <v>0.07210557553544858</v>
      </c>
      <c r="AV9" s="24" t="n">
        <v>0.07337699626184331</v>
      </c>
      <c r="AW9" s="24" t="n">
        <v>0.06397980718510195</v>
      </c>
      <c r="AX9" s="24" t="n">
        <v>0.04885409471253629</v>
      </c>
    </row>
    <row r="10" ht="19" customHeight="1">
      <c r="B10" s="26" t="inlineStr">
        <is>
          <t>Not very valued</t>
        </is>
      </c>
      <c r="C10" s="24" t="n">
        <v>0.2525065671604017</v>
      </c>
      <c r="D10" s="24" t="n">
        <v>0.2195319869332855</v>
      </c>
      <c r="E10" s="24" t="n">
        <v>0.2846623405561944</v>
      </c>
      <c r="G10" s="24" t="n">
        <v>0.2854385011419292</v>
      </c>
      <c r="H10" s="24" t="n">
        <v>0.2616620712179146</v>
      </c>
      <c r="I10" s="24" t="n">
        <v>0.2375017556121902</v>
      </c>
      <c r="J10" s="24" t="n">
        <v>0.2390439851759018</v>
      </c>
      <c r="K10" s="24" t="n">
        <v>0.2590134637165898</v>
      </c>
      <c r="L10" s="24" t="n">
        <v>0.2420604694490966</v>
      </c>
      <c r="N10" s="24" t="n">
        <v>0.2445463403272573</v>
      </c>
      <c r="O10" s="24" t="n">
        <v>0.3069145251831763</v>
      </c>
      <c r="P10" s="24" t="n">
        <v>0.2616729068750077</v>
      </c>
      <c r="Q10" s="24" t="n">
        <v>0.2091298410336049</v>
      </c>
      <c r="R10" s="24" t="n">
        <v>0.2381943262561956</v>
      </c>
      <c r="S10" s="24" t="n">
        <v>0.25903800066731</v>
      </c>
      <c r="T10" s="24" t="n">
        <v>0.2824072325354477</v>
      </c>
      <c r="U10" s="24" t="n">
        <v>0.2261414572850839</v>
      </c>
      <c r="V10" s="24" t="n">
        <v>0.3025419397639305</v>
      </c>
      <c r="W10" s="24" t="n">
        <v>0.1972545346348782</v>
      </c>
      <c r="Y10" s="24" t="n">
        <v>0.2168555773058919</v>
      </c>
      <c r="Z10" s="24" t="n">
        <v>0.2887361891567866</v>
      </c>
      <c r="AA10" s="24" t="n">
        <v>0.2457033392511192</v>
      </c>
      <c r="AB10" s="24" t="n">
        <v>0.2593901291311935</v>
      </c>
      <c r="AD10" s="24" t="n">
        <v>0.2330315628545171</v>
      </c>
      <c r="AE10" s="24" t="n">
        <v>0.2618637539759976</v>
      </c>
      <c r="AF10" s="24" t="n">
        <v>0.2657842970269021</v>
      </c>
      <c r="AG10" s="24" t="n">
        <v>0.2330916970338298</v>
      </c>
      <c r="AH10" s="24" t="n">
        <v>0.1798939677405528</v>
      </c>
      <c r="AI10" s="24" t="n">
        <v>0.1989527338683806</v>
      </c>
      <c r="AJ10" s="24" t="n">
        <v>0.3091147281908975</v>
      </c>
      <c r="AL10" s="24" t="n">
        <v>0.2017459322418755</v>
      </c>
      <c r="AM10" s="24" t="n">
        <v>0.2536466004618253</v>
      </c>
      <c r="AN10" s="24" t="n">
        <v>0.2721692592926941</v>
      </c>
      <c r="AO10" s="24" t="n">
        <v>0.3275374360760256</v>
      </c>
      <c r="AP10" s="24" t="n">
        <v>0.1991799630016059</v>
      </c>
      <c r="AQ10" s="24" t="n">
        <v>0.3552135092329648</v>
      </c>
      <c r="AR10" s="24" t="n">
        <v>0.2571519517712368</v>
      </c>
      <c r="AS10" s="24" t="n">
        <v>0.2819538516127735</v>
      </c>
      <c r="AU10" s="24" t="n">
        <v>0.3149544548865412</v>
      </c>
      <c r="AV10" s="24" t="n">
        <v>0.2426383717085961</v>
      </c>
      <c r="AW10" s="24" t="n">
        <v>0.2264033824156001</v>
      </c>
      <c r="AX10" s="24" t="n">
        <v>0.2443320017131985</v>
      </c>
    </row>
    <row r="11" ht="19" customHeight="1">
      <c r="B11" s="26" t="inlineStr">
        <is>
          <t>Fairly valued</t>
        </is>
      </c>
      <c r="C11" s="24" t="n">
        <v>0.4267393343897767</v>
      </c>
      <c r="D11" s="24" t="n">
        <v>0.437249618232911</v>
      </c>
      <c r="E11" s="24" t="n">
        <v>0.4168690468860384</v>
      </c>
      <c r="G11" s="24" t="n">
        <v>0.3378916383410137</v>
      </c>
      <c r="H11" s="24" t="n">
        <v>0.3351693954844762</v>
      </c>
      <c r="I11" s="24" t="n">
        <v>0.4311771584034375</v>
      </c>
      <c r="J11" s="24" t="n">
        <v>0.4816777175422142</v>
      </c>
      <c r="K11" s="24" t="n">
        <v>0.4614723777412778</v>
      </c>
      <c r="L11" s="24" t="n">
        <v>0.4882209723362642</v>
      </c>
      <c r="N11" s="24" t="n">
        <v>0.4133216785492416</v>
      </c>
      <c r="O11" s="24" t="n">
        <v>0.4223191870312812</v>
      </c>
      <c r="P11" s="24" t="n">
        <v>0.4045083155517394</v>
      </c>
      <c r="Q11" s="24" t="n">
        <v>0.4943891055023376</v>
      </c>
      <c r="R11" s="24" t="n">
        <v>0.4712034500879809</v>
      </c>
      <c r="S11" s="24" t="n">
        <v>0.406801115849174</v>
      </c>
      <c r="T11" s="24" t="n">
        <v>0.4019874534823922</v>
      </c>
      <c r="U11" s="24" t="n">
        <v>0.3752245358290044</v>
      </c>
      <c r="V11" s="24" t="n">
        <v>0.4384418070843766</v>
      </c>
      <c r="W11" s="24" t="n">
        <v>0.4824359769848514</v>
      </c>
      <c r="Y11" s="24" t="n">
        <v>0.4475680386143286</v>
      </c>
      <c r="Z11" s="24" t="n">
        <v>0.3943182693214398</v>
      </c>
      <c r="AA11" s="24" t="n">
        <v>0.4456215526296176</v>
      </c>
      <c r="AB11" s="24" t="n">
        <v>0.4212810473171346</v>
      </c>
      <c r="AD11" s="24" t="n">
        <v>0.4532435209234873</v>
      </c>
      <c r="AE11" s="24" t="n">
        <v>0.4240250195090184</v>
      </c>
      <c r="AF11" s="24" t="n">
        <v>0.4583344620530134</v>
      </c>
      <c r="AG11" s="24" t="n">
        <v>0.3929932792216107</v>
      </c>
      <c r="AH11" s="24" t="n">
        <v>0.4525043872629212</v>
      </c>
      <c r="AI11" s="24" t="n">
        <v>0.3913904930782214</v>
      </c>
      <c r="AJ11" s="24" t="n">
        <v>0.3920860861849747</v>
      </c>
      <c r="AL11" s="24" t="n">
        <v>0.4598592138580978</v>
      </c>
      <c r="AM11" s="24" t="n">
        <v>0.3993409166193939</v>
      </c>
      <c r="AN11" s="24" t="n">
        <v>0.4430967514395058</v>
      </c>
      <c r="AO11" s="24" t="n">
        <v>0.3278428130429231</v>
      </c>
      <c r="AP11" s="24" t="n">
        <v>0.5133269280490977</v>
      </c>
      <c r="AQ11" s="24" t="n">
        <v>0.3631690051692498</v>
      </c>
      <c r="AR11" s="24" t="n">
        <v>0.3934322753992254</v>
      </c>
      <c r="AS11" s="24" t="n">
        <v>0.3759787840461171</v>
      </c>
      <c r="AU11" s="24" t="n">
        <v>0.423082941834547</v>
      </c>
      <c r="AV11" s="24" t="n">
        <v>0.4514821195310968</v>
      </c>
      <c r="AW11" s="24" t="n">
        <v>0.4083819448780537</v>
      </c>
      <c r="AX11" s="24" t="n">
        <v>0.4291698184257158</v>
      </c>
    </row>
    <row r="12" ht="19" customHeight="1">
      <c r="B12" s="26" t="inlineStr">
        <is>
          <t>Very valued</t>
        </is>
      </c>
      <c r="C12" s="24" t="n">
        <v>0.2275184220387639</v>
      </c>
      <c r="D12" s="24" t="n">
        <v>0.250549076385419</v>
      </c>
      <c r="E12" s="24" t="n">
        <v>0.2047977982583731</v>
      </c>
      <c r="G12" s="24" t="n">
        <v>0.2288068353672432</v>
      </c>
      <c r="H12" s="24" t="n">
        <v>0.28727998187574</v>
      </c>
      <c r="I12" s="24" t="n">
        <v>0.2552782404657791</v>
      </c>
      <c r="J12" s="24" t="n">
        <v>0.1891575442595669</v>
      </c>
      <c r="K12" s="24" t="n">
        <v>0.1983947048703331</v>
      </c>
      <c r="L12" s="24" t="n">
        <v>0.2063219239467157</v>
      </c>
      <c r="N12" s="24" t="n">
        <v>0.1836848034297691</v>
      </c>
      <c r="O12" s="24" t="n">
        <v>0.212317035950541</v>
      </c>
      <c r="P12" s="24" t="n">
        <v>0.2370834227023007</v>
      </c>
      <c r="Q12" s="24" t="n">
        <v>0.2406538445683892</v>
      </c>
      <c r="R12" s="24" t="n">
        <v>0.2141555634431125</v>
      </c>
      <c r="S12" s="24" t="n">
        <v>0.2559094272113581</v>
      </c>
      <c r="T12" s="24" t="n">
        <v>0.2450201028467514</v>
      </c>
      <c r="U12" s="24" t="n">
        <v>0.2863719272649252</v>
      </c>
      <c r="V12" s="24" t="n">
        <v>0.1617895890999591</v>
      </c>
      <c r="W12" s="24" t="n">
        <v>0.2004746108403912</v>
      </c>
      <c r="Y12" s="24" t="n">
        <v>0.2597941303784729</v>
      </c>
      <c r="Z12" s="24" t="n">
        <v>0.1992740174121628</v>
      </c>
      <c r="AA12" s="24" t="n">
        <v>0.2297755901432074</v>
      </c>
      <c r="AB12" s="24" t="n">
        <v>0.21999204110238</v>
      </c>
      <c r="AD12" s="24" t="n">
        <v>0.2468551771413937</v>
      </c>
      <c r="AE12" s="24" t="n">
        <v>0.2472422070966252</v>
      </c>
      <c r="AF12" s="24" t="n">
        <v>0.222947437436844</v>
      </c>
      <c r="AG12" s="24" t="n">
        <v>0.1896103391501198</v>
      </c>
      <c r="AH12" s="24" t="n">
        <v>0.2600973988230574</v>
      </c>
      <c r="AI12" s="24" t="n">
        <v>0.222604495874029</v>
      </c>
      <c r="AJ12" s="24" t="n">
        <v>0.1716748018347531</v>
      </c>
      <c r="AL12" s="24" t="n">
        <v>0.2910785256851842</v>
      </c>
      <c r="AM12" s="24" t="n">
        <v>0.2853980988730862</v>
      </c>
      <c r="AN12" s="24" t="n">
        <v>0.1937930733776873</v>
      </c>
      <c r="AO12" s="24" t="n">
        <v>0.1977010765143314</v>
      </c>
      <c r="AP12" s="24" t="n">
        <v>0.1892338223840493</v>
      </c>
      <c r="AQ12" s="24" t="n">
        <v>0.1863329375090897</v>
      </c>
      <c r="AR12" s="24" t="n">
        <v>0.2084258520904458</v>
      </c>
      <c r="AS12" s="24" t="n">
        <v>0.1973181399125762</v>
      </c>
      <c r="AU12" s="24" t="n">
        <v>0.1784182898226534</v>
      </c>
      <c r="AV12" s="24" t="n">
        <v>0.1935381187427711</v>
      </c>
      <c r="AW12" s="24" t="n">
        <v>0.2865235184255762</v>
      </c>
      <c r="AX12" s="24" t="n">
        <v>0.2219759210040955</v>
      </c>
    </row>
    <row r="13" ht="19" customHeight="1">
      <c r="B13" s="26" t="inlineStr">
        <is>
          <t>Don’t know</t>
        </is>
      </c>
      <c r="C13" s="24" t="n">
        <v>0.02750935848312496</v>
      </c>
      <c r="D13" s="24" t="n">
        <v>0.02739020526774871</v>
      </c>
      <c r="E13" s="24" t="n">
        <v>0.02730969920403629</v>
      </c>
      <c r="G13" s="24" t="n">
        <v>0.05597574399338577</v>
      </c>
      <c r="H13" s="24" t="n">
        <v>0.02541659252769168</v>
      </c>
      <c r="I13" s="24" t="n">
        <v>0.01366229516724144</v>
      </c>
      <c r="J13" s="24" t="n">
        <v>0.02627625544361977</v>
      </c>
      <c r="K13" s="24" t="n">
        <v>0.03552467298751176</v>
      </c>
      <c r="L13" s="24" t="n">
        <v>0.01727230446550738</v>
      </c>
      <c r="N13" s="24" t="n">
        <v>0.0371105299418258</v>
      </c>
      <c r="O13" s="24" t="n">
        <v>0.04179976694541541</v>
      </c>
      <c r="P13" s="24" t="n">
        <v>0.01527471894038537</v>
      </c>
      <c r="Q13" s="24" t="n">
        <v>0.01895486932115732</v>
      </c>
      <c r="R13" s="24" t="n">
        <v>0.03421395539071594</v>
      </c>
      <c r="S13" s="24" t="n">
        <v>0.03253135484329851</v>
      </c>
      <c r="T13" s="24" t="n">
        <v>0.01382701443304261</v>
      </c>
      <c r="U13" s="24" t="n">
        <v>0.02037666003513753</v>
      </c>
      <c r="V13" s="24" t="n">
        <v>0.04028989885085914</v>
      </c>
      <c r="W13" s="24" t="n">
        <v>0.03528617525457447</v>
      </c>
      <c r="Y13" s="24" t="n">
        <v>0.01957577803838377</v>
      </c>
      <c r="Z13" s="24" t="n">
        <v>0.04202196914665651</v>
      </c>
      <c r="AA13" s="24" t="n">
        <v>0.01770140966826523</v>
      </c>
      <c r="AB13" s="24" t="n">
        <v>0.0296445304517763</v>
      </c>
      <c r="AD13" s="24" t="n">
        <v>0.02393589162097319</v>
      </c>
      <c r="AE13" s="24" t="n">
        <v>0.01974792171305596</v>
      </c>
      <c r="AF13" s="24" t="n">
        <v>0.00629136757230467</v>
      </c>
      <c r="AG13" s="24" t="n">
        <v>0.01756649463406331</v>
      </c>
      <c r="AH13" s="24" t="n">
        <v>0.02968123430143184</v>
      </c>
      <c r="AI13" s="24" t="n">
        <v>0.07307149655521558</v>
      </c>
      <c r="AJ13" s="24" t="n">
        <v>0.04715832845198729</v>
      </c>
      <c r="AL13" s="24" t="n">
        <v>0.01400422935155793</v>
      </c>
      <c r="AM13" s="24" t="n">
        <v>0.0239371609726159</v>
      </c>
      <c r="AN13" s="24" t="n">
        <v>0.02121307659497023</v>
      </c>
      <c r="AO13" s="24" t="n">
        <v>0.0193802675805689</v>
      </c>
      <c r="AP13" s="24" t="n">
        <v>0.02267268432883522</v>
      </c>
      <c r="AQ13" s="24" t="n">
        <v>0.03406950349760515</v>
      </c>
      <c r="AR13" s="24" t="n">
        <v>0.06751522501087466</v>
      </c>
      <c r="AS13" s="24" t="n">
        <v>0.05631007043333975</v>
      </c>
      <c r="AU13" s="24" t="n">
        <v>0.01143873792080977</v>
      </c>
      <c r="AV13" s="24" t="n">
        <v>0.03896439375569246</v>
      </c>
      <c r="AW13" s="24" t="n">
        <v>0.01471134709566801</v>
      </c>
      <c r="AX13" s="24" t="n">
        <v>0.05566816414445396</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2.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valued do you think each of the following are by society for the work that they do?: Probation 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 valued</t>
        </is>
      </c>
      <c r="C9" s="24" t="n">
        <v>0.1167906386063122</v>
      </c>
      <c r="D9" s="24" t="n">
        <v>0.136352865667597</v>
      </c>
      <c r="E9" s="24" t="n">
        <v>0.09759871207089695</v>
      </c>
      <c r="G9" s="24" t="n">
        <v>0.09548134562013154</v>
      </c>
      <c r="H9" s="24" t="n">
        <v>0.08253725612433326</v>
      </c>
      <c r="I9" s="24" t="n">
        <v>0.1126491662538258</v>
      </c>
      <c r="J9" s="24" t="n">
        <v>0.129476032885101</v>
      </c>
      <c r="K9" s="24" t="n">
        <v>0.1182689187909009</v>
      </c>
      <c r="L9" s="24" t="n">
        <v>0.1507377101235142</v>
      </c>
      <c r="N9" s="24" t="n">
        <v>0.1793824273885014</v>
      </c>
      <c r="O9" s="24" t="n">
        <v>0.1076569918356268</v>
      </c>
      <c r="P9" s="24" t="n">
        <v>0.09686409357495339</v>
      </c>
      <c r="Q9" s="24" t="n">
        <v>0.1026129085798387</v>
      </c>
      <c r="R9" s="24" t="n">
        <v>0.1109660830788773</v>
      </c>
      <c r="S9" s="24" t="n">
        <v>0.06599041804187041</v>
      </c>
      <c r="T9" s="24" t="n">
        <v>0.1209543457385891</v>
      </c>
      <c r="U9" s="24" t="n">
        <v>0.1287659096274217</v>
      </c>
      <c r="V9" s="24" t="n">
        <v>0.129617915124275</v>
      </c>
      <c r="W9" s="24" t="n">
        <v>0.1396506924501555</v>
      </c>
      <c r="Y9" s="24" t="n">
        <v>0.1203392924830194</v>
      </c>
      <c r="Z9" s="24" t="n">
        <v>0.1356304091090238</v>
      </c>
      <c r="AA9" s="24" t="n">
        <v>0.1081685439874383</v>
      </c>
      <c r="AB9" s="24" t="n">
        <v>0.1009898539022627</v>
      </c>
      <c r="AD9" s="24" t="n">
        <v>0.1079536741402564</v>
      </c>
      <c r="AE9" s="24" t="n">
        <v>0.1039786457178966</v>
      </c>
      <c r="AF9" s="24" t="n">
        <v>0.1052323797095377</v>
      </c>
      <c r="AG9" s="24" t="n">
        <v>0.1581352592999987</v>
      </c>
      <c r="AH9" s="24" t="n">
        <v>0.1438375853511942</v>
      </c>
      <c r="AI9" s="24" t="n">
        <v>0.06913778234686652</v>
      </c>
      <c r="AJ9" s="24" t="n">
        <v>0.1236365709020081</v>
      </c>
      <c r="AL9" s="24" t="n">
        <v>0.08200502171484951</v>
      </c>
      <c r="AM9" s="24" t="n">
        <v>0.06774030308012985</v>
      </c>
      <c r="AN9" s="24" t="n">
        <v>0.112067821938168</v>
      </c>
      <c r="AO9" s="24" t="n">
        <v>0.1581937708023639</v>
      </c>
      <c r="AP9" s="24" t="n">
        <v>0.150035548192744</v>
      </c>
      <c r="AQ9" s="24" t="n">
        <v>0.1409958356250945</v>
      </c>
      <c r="AR9" s="24" t="n">
        <v>0.1042279552911158</v>
      </c>
      <c r="AS9" s="24" t="n">
        <v>0.1795921847736791</v>
      </c>
      <c r="AU9" s="24" t="n">
        <v>0.1446558989377324</v>
      </c>
      <c r="AV9" s="24" t="n">
        <v>0.1631263761747503</v>
      </c>
      <c r="AW9" s="24" t="n">
        <v>0.08887290769932019</v>
      </c>
      <c r="AX9" s="24" t="n">
        <v>0.06422825426402701</v>
      </c>
    </row>
    <row r="10" ht="19" customHeight="1">
      <c r="B10" s="26" t="inlineStr">
        <is>
          <t>Not very valued</t>
        </is>
      </c>
      <c r="C10" s="24" t="n">
        <v>0.4157199497369843</v>
      </c>
      <c r="D10" s="24" t="n">
        <v>0.4113371117474408</v>
      </c>
      <c r="E10" s="24" t="n">
        <v>0.4208053427249406</v>
      </c>
      <c r="G10" s="24" t="n">
        <v>0.3697071891044263</v>
      </c>
      <c r="H10" s="24" t="n">
        <v>0.3413712963691756</v>
      </c>
      <c r="I10" s="24" t="n">
        <v>0.3495101156729482</v>
      </c>
      <c r="J10" s="24" t="n">
        <v>0.4181653574641611</v>
      </c>
      <c r="K10" s="24" t="n">
        <v>0.5153626321859772</v>
      </c>
      <c r="L10" s="24" t="n">
        <v>0.4911797318504909</v>
      </c>
      <c r="N10" s="24" t="n">
        <v>0.452349888876634</v>
      </c>
      <c r="O10" s="24" t="n">
        <v>0.368675514997127</v>
      </c>
      <c r="P10" s="24" t="n">
        <v>0.4151963158191889</v>
      </c>
      <c r="Q10" s="24" t="n">
        <v>0.4462175959809356</v>
      </c>
      <c r="R10" s="24" t="n">
        <v>0.3929613793462106</v>
      </c>
      <c r="S10" s="24" t="n">
        <v>0.3894826613889376</v>
      </c>
      <c r="T10" s="24" t="n">
        <v>0.3832325694949407</v>
      </c>
      <c r="U10" s="24" t="n">
        <v>0.3630920270950029</v>
      </c>
      <c r="V10" s="24" t="n">
        <v>0.4721713229819485</v>
      </c>
      <c r="W10" s="24" t="n">
        <v>0.4725862482459124</v>
      </c>
      <c r="Y10" s="24" t="n">
        <v>0.4272723215653308</v>
      </c>
      <c r="Z10" s="24" t="n">
        <v>0.4179286355329585</v>
      </c>
      <c r="AA10" s="24" t="n">
        <v>0.4160000130613321</v>
      </c>
      <c r="AB10" s="24" t="n">
        <v>0.4007043165807226</v>
      </c>
      <c r="AD10" s="24" t="n">
        <v>0.4713481367898766</v>
      </c>
      <c r="AE10" s="24" t="n">
        <v>0.415633958304839</v>
      </c>
      <c r="AF10" s="24" t="n">
        <v>0.4855290588438767</v>
      </c>
      <c r="AG10" s="24" t="n">
        <v>0.3930433400332848</v>
      </c>
      <c r="AH10" s="24" t="n">
        <v>0.3831645351337201</v>
      </c>
      <c r="AI10" s="24" t="n">
        <v>0.3209133469185114</v>
      </c>
      <c r="AJ10" s="24" t="n">
        <v>0.3802169035172407</v>
      </c>
      <c r="AL10" s="24" t="n">
        <v>0.423847786125008</v>
      </c>
      <c r="AM10" s="24" t="n">
        <v>0.3876867030095911</v>
      </c>
      <c r="AN10" s="24" t="n">
        <v>0.4762251308191857</v>
      </c>
      <c r="AO10" s="24" t="n">
        <v>0.4100640887068861</v>
      </c>
      <c r="AP10" s="24" t="n">
        <v>0.414736999784262</v>
      </c>
      <c r="AQ10" s="24" t="n">
        <v>0.4333016844956918</v>
      </c>
      <c r="AR10" s="24" t="n">
        <v>0.4345468236267871</v>
      </c>
      <c r="AS10" s="24" t="n">
        <v>0.3466953178709661</v>
      </c>
      <c r="AU10" s="24" t="n">
        <v>0.4635910484753046</v>
      </c>
      <c r="AV10" s="24" t="n">
        <v>0.4504054054474996</v>
      </c>
      <c r="AW10" s="24" t="n">
        <v>0.3882982353465714</v>
      </c>
      <c r="AX10" s="24" t="n">
        <v>0.3559572076818969</v>
      </c>
    </row>
    <row r="11" ht="19" customHeight="1">
      <c r="B11" s="26" t="inlineStr">
        <is>
          <t>Fairly valued</t>
        </is>
      </c>
      <c r="C11" s="24" t="n">
        <v>0.2931806435645528</v>
      </c>
      <c r="D11" s="24" t="n">
        <v>0.2999432407889863</v>
      </c>
      <c r="E11" s="24" t="n">
        <v>0.2861186603418726</v>
      </c>
      <c r="G11" s="24" t="n">
        <v>0.3183158004008474</v>
      </c>
      <c r="H11" s="24" t="n">
        <v>0.3564312123739883</v>
      </c>
      <c r="I11" s="24" t="n">
        <v>0.3518894914596584</v>
      </c>
      <c r="J11" s="24" t="n">
        <v>0.2929904926240029</v>
      </c>
      <c r="K11" s="24" t="n">
        <v>0.2174182799323732</v>
      </c>
      <c r="L11" s="24" t="n">
        <v>0.2287104779632217</v>
      </c>
      <c r="N11" s="24" t="n">
        <v>0.2491333280756732</v>
      </c>
      <c r="O11" s="24" t="n">
        <v>0.3149847514372481</v>
      </c>
      <c r="P11" s="24" t="n">
        <v>0.3153251512252115</v>
      </c>
      <c r="Q11" s="24" t="n">
        <v>0.2816120356271071</v>
      </c>
      <c r="R11" s="24" t="n">
        <v>0.2711043917120216</v>
      </c>
      <c r="S11" s="24" t="n">
        <v>0.334156771574845</v>
      </c>
      <c r="T11" s="24" t="n">
        <v>0.3293626958744815</v>
      </c>
      <c r="U11" s="24" t="n">
        <v>0.3171328520153734</v>
      </c>
      <c r="V11" s="24" t="n">
        <v>0.2501270424434808</v>
      </c>
      <c r="W11" s="24" t="n">
        <v>0.2516372806141999</v>
      </c>
      <c r="Y11" s="24" t="n">
        <v>0.2929618720443968</v>
      </c>
      <c r="Z11" s="24" t="n">
        <v>0.286070342372896</v>
      </c>
      <c r="AA11" s="24" t="n">
        <v>0.3020654422599658</v>
      </c>
      <c r="AB11" s="24" t="n">
        <v>0.2929787865912976</v>
      </c>
      <c r="AD11" s="24" t="n">
        <v>0.2710281983910656</v>
      </c>
      <c r="AE11" s="24" t="n">
        <v>0.3252472260924011</v>
      </c>
      <c r="AF11" s="24" t="n">
        <v>0.2750731176593795</v>
      </c>
      <c r="AG11" s="24" t="n">
        <v>0.3130752986240675</v>
      </c>
      <c r="AH11" s="24" t="n">
        <v>0.2990307565492496</v>
      </c>
      <c r="AI11" s="24" t="n">
        <v>0.2937081515999108</v>
      </c>
      <c r="AJ11" s="24" t="n">
        <v>0.2600043712010139</v>
      </c>
      <c r="AL11" s="24" t="n">
        <v>0.3331662543510755</v>
      </c>
      <c r="AM11" s="24" t="n">
        <v>0.3631625863898101</v>
      </c>
      <c r="AN11" s="24" t="n">
        <v>0.2581904719424293</v>
      </c>
      <c r="AO11" s="24" t="n">
        <v>0.3003609140516916</v>
      </c>
      <c r="AP11" s="24" t="n">
        <v>0.2717638735713359</v>
      </c>
      <c r="AQ11" s="24" t="n">
        <v>0.1901889529190281</v>
      </c>
      <c r="AR11" s="24" t="n">
        <v>0.2456152606120177</v>
      </c>
      <c r="AS11" s="24" t="n">
        <v>0.2749103382569393</v>
      </c>
      <c r="AU11" s="24" t="n">
        <v>0.2484985039896938</v>
      </c>
      <c r="AV11" s="24" t="n">
        <v>0.2277892595631412</v>
      </c>
      <c r="AW11" s="24" t="n">
        <v>0.344430066186571</v>
      </c>
      <c r="AX11" s="24" t="n">
        <v>0.3494478709773351</v>
      </c>
    </row>
    <row r="12" ht="19" customHeight="1">
      <c r="B12" s="26" t="inlineStr">
        <is>
          <t>Very valued</t>
        </is>
      </c>
      <c r="C12" s="24" t="n">
        <v>0.07734648790947804</v>
      </c>
      <c r="D12" s="24" t="n">
        <v>0.09160048122236156</v>
      </c>
      <c r="E12" s="24" t="n">
        <v>0.06363520073168712</v>
      </c>
      <c r="G12" s="24" t="n">
        <v>0.1093381164225559</v>
      </c>
      <c r="H12" s="24" t="n">
        <v>0.1330647801404195</v>
      </c>
      <c r="I12" s="24" t="n">
        <v>0.1094435264722677</v>
      </c>
      <c r="J12" s="24" t="n">
        <v>0.05027114695659435</v>
      </c>
      <c r="K12" s="24" t="n">
        <v>0.03025385407354443</v>
      </c>
      <c r="L12" s="24" t="n">
        <v>0.03858946180736295</v>
      </c>
      <c r="N12" s="24" t="n">
        <v>0.06261247938030762</v>
      </c>
      <c r="O12" s="24" t="n">
        <v>0.1192695380604798</v>
      </c>
      <c r="P12" s="24" t="n">
        <v>0.07455371303900471</v>
      </c>
      <c r="Q12" s="24" t="n">
        <v>0.05670125736229487</v>
      </c>
      <c r="R12" s="24" t="n">
        <v>0.1195380381023824</v>
      </c>
      <c r="S12" s="24" t="n">
        <v>0.1088186044770803</v>
      </c>
      <c r="T12" s="24" t="n">
        <v>0.05638507904487804</v>
      </c>
      <c r="U12" s="24" t="n">
        <v>0.09157095109811836</v>
      </c>
      <c r="V12" s="24" t="n">
        <v>0.03927572357080833</v>
      </c>
      <c r="W12" s="24" t="n">
        <v>0.07839795027381821</v>
      </c>
      <c r="Y12" s="24" t="n">
        <v>0.09970519807183008</v>
      </c>
      <c r="Z12" s="24" t="n">
        <v>0.04116723291997477</v>
      </c>
      <c r="AA12" s="24" t="n">
        <v>0.0775045109298918</v>
      </c>
      <c r="AB12" s="24" t="n">
        <v>0.09061408735527814</v>
      </c>
      <c r="AD12" s="24" t="n">
        <v>0.08941559361537645</v>
      </c>
      <c r="AE12" s="24" t="n">
        <v>0.08444405916417484</v>
      </c>
      <c r="AF12" s="24" t="n">
        <v>0.05644568181702196</v>
      </c>
      <c r="AG12" s="24" t="n">
        <v>0.0658805817196832</v>
      </c>
      <c r="AH12" s="24" t="n">
        <v>0.07373738548737477</v>
      </c>
      <c r="AI12" s="24" t="n">
        <v>0.1441906146507712</v>
      </c>
      <c r="AJ12" s="24" t="n">
        <v>0.06301606318797123</v>
      </c>
      <c r="AL12" s="24" t="n">
        <v>0.09776912799454403</v>
      </c>
      <c r="AM12" s="24" t="n">
        <v>0.1258265971757746</v>
      </c>
      <c r="AN12" s="24" t="n">
        <v>0.05323771760043244</v>
      </c>
      <c r="AO12" s="24" t="n">
        <v>0.0563141073354747</v>
      </c>
      <c r="AP12" s="24" t="n">
        <v>0.06881866296313277</v>
      </c>
      <c r="AQ12" s="24" t="n">
        <v>0.0507776336964667</v>
      </c>
      <c r="AR12" s="24" t="n">
        <v>0.0445585561488819</v>
      </c>
      <c r="AS12" s="24" t="n">
        <v>0.03935696928376294</v>
      </c>
      <c r="AU12" s="24" t="n">
        <v>0.04863158367368692</v>
      </c>
      <c r="AV12" s="24" t="n">
        <v>0.04556740822694438</v>
      </c>
      <c r="AW12" s="24" t="n">
        <v>0.1056260264762385</v>
      </c>
      <c r="AX12" s="24" t="n">
        <v>0.1064818488299893</v>
      </c>
    </row>
    <row r="13" ht="19" customHeight="1">
      <c r="B13" s="26" t="inlineStr">
        <is>
          <t>Don’t know</t>
        </is>
      </c>
      <c r="C13" s="24" t="n">
        <v>0.09696228018267265</v>
      </c>
      <c r="D13" s="24" t="n">
        <v>0.06076630057361436</v>
      </c>
      <c r="E13" s="24" t="n">
        <v>0.1318420841306027</v>
      </c>
      <c r="G13" s="24" t="n">
        <v>0.1071575484520389</v>
      </c>
      <c r="H13" s="24" t="n">
        <v>0.08659545499208336</v>
      </c>
      <c r="I13" s="24" t="n">
        <v>0.07650770014129997</v>
      </c>
      <c r="J13" s="24" t="n">
        <v>0.1090969700701406</v>
      </c>
      <c r="K13" s="24" t="n">
        <v>0.1186963150172041</v>
      </c>
      <c r="L13" s="24" t="n">
        <v>0.09078261825541017</v>
      </c>
      <c r="N13" s="24" t="n">
        <v>0.05652187627888368</v>
      </c>
      <c r="O13" s="24" t="n">
        <v>0.08941320366951841</v>
      </c>
      <c r="P13" s="24" t="n">
        <v>0.09806072634164148</v>
      </c>
      <c r="Q13" s="24" t="n">
        <v>0.1128562024498238</v>
      </c>
      <c r="R13" s="24" t="n">
        <v>0.1054301077605083</v>
      </c>
      <c r="S13" s="24" t="n">
        <v>0.1015515445172666</v>
      </c>
      <c r="T13" s="24" t="n">
        <v>0.1100653098471107</v>
      </c>
      <c r="U13" s="24" t="n">
        <v>0.0994382601640835</v>
      </c>
      <c r="V13" s="24" t="n">
        <v>0.1088079958794875</v>
      </c>
      <c r="W13" s="24" t="n">
        <v>0.05772782841591394</v>
      </c>
      <c r="Y13" s="24" t="n">
        <v>0.05972131583542277</v>
      </c>
      <c r="Z13" s="24" t="n">
        <v>0.1192033800651469</v>
      </c>
      <c r="AA13" s="24" t="n">
        <v>0.09626148976137185</v>
      </c>
      <c r="AB13" s="24" t="n">
        <v>0.114712955570439</v>
      </c>
      <c r="AD13" s="24" t="n">
        <v>0.06025439706342492</v>
      </c>
      <c r="AE13" s="24" t="n">
        <v>0.07069611072068845</v>
      </c>
      <c r="AF13" s="24" t="n">
        <v>0.07771976197018397</v>
      </c>
      <c r="AG13" s="24" t="n">
        <v>0.06986552032296571</v>
      </c>
      <c r="AH13" s="24" t="n">
        <v>0.1002297374784613</v>
      </c>
      <c r="AI13" s="24" t="n">
        <v>0.1720501044839402</v>
      </c>
      <c r="AJ13" s="24" t="n">
        <v>0.1731260911917661</v>
      </c>
      <c r="AL13" s="24" t="n">
        <v>0.06321180981452282</v>
      </c>
      <c r="AM13" s="24" t="n">
        <v>0.05558381034469433</v>
      </c>
      <c r="AN13" s="24" t="n">
        <v>0.1002788576997846</v>
      </c>
      <c r="AO13" s="24" t="n">
        <v>0.07506711910358368</v>
      </c>
      <c r="AP13" s="24" t="n">
        <v>0.0946449154885253</v>
      </c>
      <c r="AQ13" s="24" t="n">
        <v>0.1847358932637188</v>
      </c>
      <c r="AR13" s="24" t="n">
        <v>0.1710514043211977</v>
      </c>
      <c r="AS13" s="24" t="n">
        <v>0.1594451898146525</v>
      </c>
      <c r="AU13" s="24" t="n">
        <v>0.09462296492358231</v>
      </c>
      <c r="AV13" s="24" t="n">
        <v>0.1131115505876645</v>
      </c>
      <c r="AW13" s="24" t="n">
        <v>0.07277276429129897</v>
      </c>
      <c r="AX13" s="24" t="n">
        <v>0.1238848182467517</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3.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Compared to other public sector jobs, how difficult do you think the job of a prison officer is?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32" customHeight="1">
      <c r="B9" s="26" t="inlineStr">
        <is>
          <t>Much less difficult than most</t>
        </is>
      </c>
      <c r="C9" s="24" t="n">
        <v>0.02393554096975398</v>
      </c>
      <c r="D9" s="24" t="n">
        <v>0.02337459839328446</v>
      </c>
      <c r="E9" s="24" t="n">
        <v>0.02455612785650355</v>
      </c>
      <c r="G9" s="24" t="n">
        <v>0.04708039709024092</v>
      </c>
      <c r="H9" s="24" t="n">
        <v>0.03329611267451171</v>
      </c>
      <c r="I9" s="24" t="n">
        <v>0.02611249235717375</v>
      </c>
      <c r="J9" s="24" t="n">
        <v>0.01996523637523117</v>
      </c>
      <c r="K9" s="24" t="n">
        <v>0.01436269203845985</v>
      </c>
      <c r="L9" s="24" t="n">
        <v>0.008958529106375752</v>
      </c>
      <c r="N9" s="24" t="n">
        <v>0.0171179843589316</v>
      </c>
      <c r="O9" s="24" t="n">
        <v>0.01798882002216872</v>
      </c>
      <c r="P9" s="24" t="n">
        <v>0.02221455457908512</v>
      </c>
      <c r="Q9" s="24" t="n">
        <v>0.01519451180817936</v>
      </c>
      <c r="R9" s="24" t="n">
        <v>0.01757531097056624</v>
      </c>
      <c r="S9" s="24" t="n">
        <v>0.032948000590153</v>
      </c>
      <c r="T9" s="24" t="n">
        <v>0.02738026564962667</v>
      </c>
      <c r="U9" s="24" t="n">
        <v>0.03048759470535523</v>
      </c>
      <c r="V9" s="24" t="n">
        <v>0.01472988582997722</v>
      </c>
      <c r="W9" s="24" t="n">
        <v>0.03736217268054355</v>
      </c>
      <c r="Y9" s="24" t="n">
        <v>0.03219597482276107</v>
      </c>
      <c r="Z9" s="24" t="n">
        <v>0.01572222674263804</v>
      </c>
      <c r="AA9" s="24" t="n">
        <v>0.02010936148188375</v>
      </c>
      <c r="AB9" s="24" t="n">
        <v>0.02690673052557846</v>
      </c>
      <c r="AD9" s="24" t="n">
        <v>0.01427448527043298</v>
      </c>
      <c r="AE9" s="24" t="n">
        <v>0.03495360612458896</v>
      </c>
      <c r="AF9" s="24" t="n">
        <v>0.02380624076364935</v>
      </c>
      <c r="AG9" s="24" t="n">
        <v>0.02323757997839856</v>
      </c>
      <c r="AH9" s="24" t="n">
        <v>0.02114618774519057</v>
      </c>
      <c r="AI9" s="24" t="n">
        <v>0</v>
      </c>
      <c r="AJ9" s="24" t="n">
        <v>0.01969697184953056</v>
      </c>
      <c r="AL9" s="24" t="n">
        <v>0.01752323252334338</v>
      </c>
      <c r="AM9" s="24" t="n">
        <v>0.04126682400682047</v>
      </c>
      <c r="AN9" s="24" t="n">
        <v>0.02686691569597223</v>
      </c>
      <c r="AO9" s="24" t="n">
        <v>0.02328574331775258</v>
      </c>
      <c r="AP9" s="24" t="n">
        <v>0.0208867793553316</v>
      </c>
      <c r="AQ9" s="24" t="n">
        <v>0.02578684601370101</v>
      </c>
      <c r="AR9" s="24" t="n">
        <v>0.009987634314306288</v>
      </c>
      <c r="AS9" s="24" t="n">
        <v>0</v>
      </c>
      <c r="AU9" s="24" t="n">
        <v>0.01177494197800843</v>
      </c>
      <c r="AV9" s="24" t="n">
        <v>0.01485481093149099</v>
      </c>
      <c r="AW9" s="24" t="n">
        <v>0.03374434682387686</v>
      </c>
      <c r="AX9" s="24" t="n">
        <v>0.0336427826910331</v>
      </c>
    </row>
    <row r="10" ht="32" customHeight="1">
      <c r="B10" s="26" t="inlineStr">
        <is>
          <t>Somewhat less difficult than most</t>
        </is>
      </c>
      <c r="C10" s="24" t="n">
        <v>0.04319636184331913</v>
      </c>
      <c r="D10" s="24" t="n">
        <v>0.05166195546483685</v>
      </c>
      <c r="E10" s="24" t="n">
        <v>0.03504485900044663</v>
      </c>
      <c r="G10" s="24" t="n">
        <v>0.06075097566591434</v>
      </c>
      <c r="H10" s="24" t="n">
        <v>0.09530304860622248</v>
      </c>
      <c r="I10" s="24" t="n">
        <v>0.04390023179017831</v>
      </c>
      <c r="J10" s="24" t="n">
        <v>0.03380206244687049</v>
      </c>
      <c r="K10" s="24" t="n">
        <v>0.01999474197777929</v>
      </c>
      <c r="L10" s="24" t="n">
        <v>0.01191452105054001</v>
      </c>
      <c r="N10" s="24" t="n">
        <v>0.06204285478438122</v>
      </c>
      <c r="O10" s="24" t="n">
        <v>0.03815733842659872</v>
      </c>
      <c r="P10" s="24" t="n">
        <v>0.03631378996546606</v>
      </c>
      <c r="Q10" s="24" t="n">
        <v>0.03813994900923285</v>
      </c>
      <c r="R10" s="24" t="n">
        <v>0.05490004394960661</v>
      </c>
      <c r="S10" s="24" t="n">
        <v>0.0405330254514773</v>
      </c>
      <c r="T10" s="24" t="n">
        <v>0.02476542159210122</v>
      </c>
      <c r="U10" s="24" t="n">
        <v>0.05669984019784218</v>
      </c>
      <c r="V10" s="24" t="n">
        <v>0.05664713258647429</v>
      </c>
      <c r="W10" s="24" t="n">
        <v>0.01654291663372135</v>
      </c>
      <c r="Y10" s="24" t="n">
        <v>0.05604339419093042</v>
      </c>
      <c r="Z10" s="24" t="n">
        <v>0.03685546230241393</v>
      </c>
      <c r="AA10" s="24" t="n">
        <v>0.05014507325345288</v>
      </c>
      <c r="AB10" s="24" t="n">
        <v>0.02978855459044086</v>
      </c>
      <c r="AD10" s="24" t="n">
        <v>0.04159425350515977</v>
      </c>
      <c r="AE10" s="24" t="n">
        <v>0.04908821182385448</v>
      </c>
      <c r="AF10" s="24" t="n">
        <v>0.04391207882620132</v>
      </c>
      <c r="AG10" s="24" t="n">
        <v>0.03894493597016051</v>
      </c>
      <c r="AH10" s="24" t="n">
        <v>0.04157917320372918</v>
      </c>
      <c r="AI10" s="24" t="n">
        <v>0.08648892963642697</v>
      </c>
      <c r="AJ10" s="24" t="n">
        <v>0.03305090200950643</v>
      </c>
      <c r="AL10" s="24" t="n">
        <v>0.03613163980529709</v>
      </c>
      <c r="AM10" s="24" t="n">
        <v>0.06810972568255892</v>
      </c>
      <c r="AN10" s="24" t="n">
        <v>0.03830686939596356</v>
      </c>
      <c r="AO10" s="24" t="n">
        <v>0.0399864726012913</v>
      </c>
      <c r="AP10" s="24" t="n">
        <v>0.04147215084345503</v>
      </c>
      <c r="AQ10" s="24" t="n">
        <v>0.01207864017027217</v>
      </c>
      <c r="AR10" s="24" t="n">
        <v>0.03320925024785563</v>
      </c>
      <c r="AS10" s="24" t="n">
        <v>0.05129015571646082</v>
      </c>
      <c r="AU10" s="24" t="n">
        <v>0.03758781246912633</v>
      </c>
      <c r="AV10" s="24" t="n">
        <v>0.03393593797704104</v>
      </c>
      <c r="AW10" s="24" t="n">
        <v>0.03902094536050166</v>
      </c>
      <c r="AX10" s="24" t="n">
        <v>0.07404364901767672</v>
      </c>
    </row>
    <row r="11" ht="32" customHeight="1">
      <c r="B11" s="26" t="inlineStr">
        <is>
          <t>About as difficult as most</t>
        </is>
      </c>
      <c r="C11" s="24" t="n">
        <v>0.1845520791247973</v>
      </c>
      <c r="D11" s="24" t="n">
        <v>0.1845323636764111</v>
      </c>
      <c r="E11" s="24" t="n">
        <v>0.1851254554992039</v>
      </c>
      <c r="G11" s="24" t="n">
        <v>0.2263150631233406</v>
      </c>
      <c r="H11" s="24" t="n">
        <v>0.2462908070130102</v>
      </c>
      <c r="I11" s="24" t="n">
        <v>0.2311102460041973</v>
      </c>
      <c r="J11" s="24" t="n">
        <v>0.1617555531752014</v>
      </c>
      <c r="K11" s="24" t="n">
        <v>0.1544049970964652</v>
      </c>
      <c r="L11" s="24" t="n">
        <v>0.1079042688894749</v>
      </c>
      <c r="N11" s="24" t="n">
        <v>0.1387668274099186</v>
      </c>
      <c r="O11" s="24" t="n">
        <v>0.1882569362776201</v>
      </c>
      <c r="P11" s="24" t="n">
        <v>0.1883837227406133</v>
      </c>
      <c r="Q11" s="24" t="n">
        <v>0.2055536020510474</v>
      </c>
      <c r="R11" s="24" t="n">
        <v>0.1718109528486761</v>
      </c>
      <c r="S11" s="24" t="n">
        <v>0.2117024279296121</v>
      </c>
      <c r="T11" s="24" t="n">
        <v>0.126823677873049</v>
      </c>
      <c r="U11" s="24" t="n">
        <v>0.2202259598876821</v>
      </c>
      <c r="V11" s="24" t="n">
        <v>0.2084979943851575</v>
      </c>
      <c r="W11" s="24" t="n">
        <v>0.1294757575499166</v>
      </c>
      <c r="Y11" s="24" t="n">
        <v>0.1969016203611922</v>
      </c>
      <c r="Z11" s="24" t="n">
        <v>0.1406836421599134</v>
      </c>
      <c r="AA11" s="24" t="n">
        <v>0.2145968950696645</v>
      </c>
      <c r="AB11" s="24" t="n">
        <v>0.1903105741275573</v>
      </c>
      <c r="AD11" s="24" t="n">
        <v>0.1761322614476636</v>
      </c>
      <c r="AE11" s="24" t="n">
        <v>0.1826357854261649</v>
      </c>
      <c r="AF11" s="24" t="n">
        <v>0.1664743037736782</v>
      </c>
      <c r="AG11" s="24" t="n">
        <v>0.2382253045213087</v>
      </c>
      <c r="AH11" s="24" t="n">
        <v>0.1879449557919861</v>
      </c>
      <c r="AI11" s="24" t="n">
        <v>0.224784743366566</v>
      </c>
      <c r="AJ11" s="24" t="n">
        <v>0.1803492547464075</v>
      </c>
      <c r="AL11" s="24" t="n">
        <v>0.1738986135307174</v>
      </c>
      <c r="AM11" s="24" t="n">
        <v>0.1931153154053158</v>
      </c>
      <c r="AN11" s="24" t="n">
        <v>0.1711474133163325</v>
      </c>
      <c r="AO11" s="24" t="n">
        <v>0.2165315815736082</v>
      </c>
      <c r="AP11" s="24" t="n">
        <v>0.1918474904600803</v>
      </c>
      <c r="AQ11" s="24" t="n">
        <v>0.1840219790469955</v>
      </c>
      <c r="AR11" s="24" t="n">
        <v>0.1546670648377918</v>
      </c>
      <c r="AS11" s="24" t="n">
        <v>0.152491707951619</v>
      </c>
      <c r="AU11" s="24" t="n">
        <v>0.1721266098681772</v>
      </c>
      <c r="AV11" s="24" t="n">
        <v>0.163814499738937</v>
      </c>
      <c r="AW11" s="24" t="n">
        <v>0.1717163677515095</v>
      </c>
      <c r="AX11" s="24" t="n">
        <v>0.260712421846601</v>
      </c>
    </row>
    <row r="12" ht="32" customHeight="1">
      <c r="B12" s="26" t="inlineStr">
        <is>
          <t>Somewhat more difficult than most</t>
        </is>
      </c>
      <c r="C12" s="24" t="n">
        <v>0.3820098328867295</v>
      </c>
      <c r="D12" s="24" t="n">
        <v>0.3811102129113544</v>
      </c>
      <c r="E12" s="24" t="n">
        <v>0.3814866348550883</v>
      </c>
      <c r="G12" s="24" t="n">
        <v>0.3909264316183417</v>
      </c>
      <c r="H12" s="24" t="n">
        <v>0.3715966346077958</v>
      </c>
      <c r="I12" s="24" t="n">
        <v>0.3913326206175567</v>
      </c>
      <c r="J12" s="24" t="n">
        <v>0.3544993753552758</v>
      </c>
      <c r="K12" s="24" t="n">
        <v>0.3764461173838021</v>
      </c>
      <c r="L12" s="24" t="n">
        <v>0.4031087458628913</v>
      </c>
      <c r="N12" s="24" t="n">
        <v>0.4759560804199011</v>
      </c>
      <c r="O12" s="24" t="n">
        <v>0.3989030966717325</v>
      </c>
      <c r="P12" s="24" t="n">
        <v>0.3905390976951091</v>
      </c>
      <c r="Q12" s="24" t="n">
        <v>0.4027005542447509</v>
      </c>
      <c r="R12" s="24" t="n">
        <v>0.3827841763780689</v>
      </c>
      <c r="S12" s="24" t="n">
        <v>0.3740022878197622</v>
      </c>
      <c r="T12" s="24" t="n">
        <v>0.3658584418567271</v>
      </c>
      <c r="U12" s="24" t="n">
        <v>0.3390261234356847</v>
      </c>
      <c r="V12" s="24" t="n">
        <v>0.3931446430220222</v>
      </c>
      <c r="W12" s="24" t="n">
        <v>0.3657883600752597</v>
      </c>
      <c r="Y12" s="24" t="n">
        <v>0.390863273829122</v>
      </c>
      <c r="Z12" s="24" t="n">
        <v>0.4049427274161432</v>
      </c>
      <c r="AA12" s="24" t="n">
        <v>0.3864633345348883</v>
      </c>
      <c r="AB12" s="24" t="n">
        <v>0.3447246906970348</v>
      </c>
      <c r="AD12" s="24" t="n">
        <v>0.3603921950797271</v>
      </c>
      <c r="AE12" s="24" t="n">
        <v>0.4014014890040788</v>
      </c>
      <c r="AF12" s="24" t="n">
        <v>0.3715664707693617</v>
      </c>
      <c r="AG12" s="24" t="n">
        <v>0.3592747562467166</v>
      </c>
      <c r="AH12" s="24" t="n">
        <v>0.3748364555270844</v>
      </c>
      <c r="AI12" s="24" t="n">
        <v>0.281867632841969</v>
      </c>
      <c r="AJ12" s="24" t="n">
        <v>0.3956900228208637</v>
      </c>
      <c r="AL12" s="24" t="n">
        <v>0.3659181864678989</v>
      </c>
      <c r="AM12" s="24" t="n">
        <v>0.3794974365198687</v>
      </c>
      <c r="AN12" s="24" t="n">
        <v>0.3644872928781162</v>
      </c>
      <c r="AO12" s="24" t="n">
        <v>0.4030372372295589</v>
      </c>
      <c r="AP12" s="24" t="n">
        <v>0.3743135742245221</v>
      </c>
      <c r="AQ12" s="24" t="n">
        <v>0.388392439053271</v>
      </c>
      <c r="AR12" s="24" t="n">
        <v>0.3930935309003732</v>
      </c>
      <c r="AS12" s="24" t="n">
        <v>0.4390779816282369</v>
      </c>
      <c r="AU12" s="24" t="n">
        <v>0.4236806016619435</v>
      </c>
      <c r="AV12" s="24" t="n">
        <v>0.4042132984963401</v>
      </c>
      <c r="AW12" s="24" t="n">
        <v>0.3479881724576117</v>
      </c>
      <c r="AX12" s="24" t="n">
        <v>0.3641372939434624</v>
      </c>
    </row>
    <row r="13" ht="32" customHeight="1">
      <c r="B13" s="26" t="inlineStr">
        <is>
          <t>Much more difficult than most</t>
        </is>
      </c>
      <c r="C13" s="24" t="n">
        <v>0.325640742262141</v>
      </c>
      <c r="D13" s="24" t="n">
        <v>0.3213357813030328</v>
      </c>
      <c r="E13" s="24" t="n">
        <v>0.3303774175067503</v>
      </c>
      <c r="G13" s="24" t="n">
        <v>0.210870126684853</v>
      </c>
      <c r="H13" s="24" t="n">
        <v>0.2079105556791156</v>
      </c>
      <c r="I13" s="24" t="n">
        <v>0.2703312611970572</v>
      </c>
      <c r="J13" s="24" t="n">
        <v>0.3825461940882839</v>
      </c>
      <c r="K13" s="24" t="n">
        <v>0.3995873819969491</v>
      </c>
      <c r="L13" s="24" t="n">
        <v>0.445910846782353</v>
      </c>
      <c r="N13" s="24" t="n">
        <v>0.2744465036992311</v>
      </c>
      <c r="O13" s="24" t="n">
        <v>0.3359637460030487</v>
      </c>
      <c r="P13" s="24" t="n">
        <v>0.3149249614474544</v>
      </c>
      <c r="Q13" s="24" t="n">
        <v>0.311263429272828</v>
      </c>
      <c r="R13" s="24" t="n">
        <v>0.3202211114950607</v>
      </c>
      <c r="S13" s="24" t="n">
        <v>0.3112613722256648</v>
      </c>
      <c r="T13" s="24" t="n">
        <v>0.402680617257729</v>
      </c>
      <c r="U13" s="24" t="n">
        <v>0.3168654230977838</v>
      </c>
      <c r="V13" s="24" t="n">
        <v>0.281623140592011</v>
      </c>
      <c r="W13" s="24" t="n">
        <v>0.4026668212410836</v>
      </c>
      <c r="Y13" s="24" t="n">
        <v>0.3077977625048663</v>
      </c>
      <c r="Z13" s="24" t="n">
        <v>0.3381910015479122</v>
      </c>
      <c r="AA13" s="24" t="n">
        <v>0.3050673055412402</v>
      </c>
      <c r="AB13" s="24" t="n">
        <v>0.3499886155757598</v>
      </c>
      <c r="AD13" s="24" t="n">
        <v>0.3787425109838719</v>
      </c>
      <c r="AE13" s="24" t="n">
        <v>0.3072121415019666</v>
      </c>
      <c r="AF13" s="24" t="n">
        <v>0.3602953458056894</v>
      </c>
      <c r="AG13" s="24" t="n">
        <v>0.303792720761185</v>
      </c>
      <c r="AH13" s="24" t="n">
        <v>0.3478467988819392</v>
      </c>
      <c r="AI13" s="24" t="n">
        <v>0.2315947981486961</v>
      </c>
      <c r="AJ13" s="24" t="n">
        <v>0.2967120361137179</v>
      </c>
      <c r="AL13" s="24" t="n">
        <v>0.3898321277617384</v>
      </c>
      <c r="AM13" s="24" t="n">
        <v>0.2780316409381143</v>
      </c>
      <c r="AN13" s="24" t="n">
        <v>0.368840853925869</v>
      </c>
      <c r="AO13" s="24" t="n">
        <v>0.2802509001730951</v>
      </c>
      <c r="AP13" s="24" t="n">
        <v>0.3497541810821272</v>
      </c>
      <c r="AQ13" s="24" t="n">
        <v>0.2938495243328626</v>
      </c>
      <c r="AR13" s="24" t="n">
        <v>0.3329703205741784</v>
      </c>
      <c r="AS13" s="24" t="n">
        <v>0.2720475692913945</v>
      </c>
      <c r="AU13" s="24" t="n">
        <v>0.3309825503617048</v>
      </c>
      <c r="AV13" s="24" t="n">
        <v>0.3528376091001895</v>
      </c>
      <c r="AW13" s="24" t="n">
        <v>0.3805858990746557</v>
      </c>
      <c r="AX13" s="24" t="n">
        <v>0.1602589806668248</v>
      </c>
    </row>
    <row r="14" ht="19" customHeight="1">
      <c r="B14" s="26" t="inlineStr">
        <is>
          <t>Don’t know</t>
        </is>
      </c>
      <c r="C14" s="24" t="n">
        <v>0.04066544291325897</v>
      </c>
      <c r="D14" s="24" t="n">
        <v>0.03798508825108043</v>
      </c>
      <c r="E14" s="24" t="n">
        <v>0.04340950528200732</v>
      </c>
      <c r="G14" s="24" t="n">
        <v>0.0640570058173095</v>
      </c>
      <c r="H14" s="24" t="n">
        <v>0.04560284141934417</v>
      </c>
      <c r="I14" s="24" t="n">
        <v>0.03721314803383675</v>
      </c>
      <c r="J14" s="24" t="n">
        <v>0.04743157855913739</v>
      </c>
      <c r="K14" s="24" t="n">
        <v>0.03520406950654426</v>
      </c>
      <c r="L14" s="24" t="n">
        <v>0.02220308830836493</v>
      </c>
      <c r="N14" s="24" t="n">
        <v>0.03166974932763619</v>
      </c>
      <c r="O14" s="24" t="n">
        <v>0.02073006259883139</v>
      </c>
      <c r="P14" s="24" t="n">
        <v>0.04762387357227196</v>
      </c>
      <c r="Q14" s="24" t="n">
        <v>0.02714795361396139</v>
      </c>
      <c r="R14" s="24" t="n">
        <v>0.05270840435802164</v>
      </c>
      <c r="S14" s="24" t="n">
        <v>0.02955288598333071</v>
      </c>
      <c r="T14" s="24" t="n">
        <v>0.05249157577076713</v>
      </c>
      <c r="U14" s="24" t="n">
        <v>0.03669505867565187</v>
      </c>
      <c r="V14" s="24" t="n">
        <v>0.04535720358435783</v>
      </c>
      <c r="W14" s="24" t="n">
        <v>0.04816397181947522</v>
      </c>
      <c r="Y14" s="24" t="n">
        <v>0.01619797429112789</v>
      </c>
      <c r="Z14" s="24" t="n">
        <v>0.06360493983097922</v>
      </c>
      <c r="AA14" s="24" t="n">
        <v>0.02361803011887045</v>
      </c>
      <c r="AB14" s="24" t="n">
        <v>0.05828083448362886</v>
      </c>
      <c r="AD14" s="24" t="n">
        <v>0.02886429371314475</v>
      </c>
      <c r="AE14" s="24" t="n">
        <v>0.02470876611934636</v>
      </c>
      <c r="AF14" s="24" t="n">
        <v>0.03394556006142011</v>
      </c>
      <c r="AG14" s="24" t="n">
        <v>0.03652470252223051</v>
      </c>
      <c r="AH14" s="24" t="n">
        <v>0.02664642885007042</v>
      </c>
      <c r="AI14" s="24" t="n">
        <v>0.1752638960063421</v>
      </c>
      <c r="AJ14" s="24" t="n">
        <v>0.07450081245997402</v>
      </c>
      <c r="AL14" s="24" t="n">
        <v>0.01669619991100453</v>
      </c>
      <c r="AM14" s="24" t="n">
        <v>0.03997905744732169</v>
      </c>
      <c r="AN14" s="24" t="n">
        <v>0.03035065478774676</v>
      </c>
      <c r="AO14" s="24" t="n">
        <v>0.03690806510469401</v>
      </c>
      <c r="AP14" s="24" t="n">
        <v>0.021725824034484</v>
      </c>
      <c r="AQ14" s="24" t="n">
        <v>0.09587057138289741</v>
      </c>
      <c r="AR14" s="24" t="n">
        <v>0.07607219912549473</v>
      </c>
      <c r="AS14" s="24" t="n">
        <v>0.08509258541228876</v>
      </c>
      <c r="AU14" s="24" t="n">
        <v>0.02384748366103982</v>
      </c>
      <c r="AV14" s="24" t="n">
        <v>0.03034384375600123</v>
      </c>
      <c r="AW14" s="24" t="n">
        <v>0.02694426853184455</v>
      </c>
      <c r="AX14" s="24" t="n">
        <v>0.107204871834402</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4.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If the government were to spend more money on prison officers, which of the following do you think should be the bigger priority?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32" customHeight="1">
      <c r="B9" s="26" t="inlineStr">
        <is>
          <t>Increasing prison officers’ pay</t>
        </is>
      </c>
      <c r="C9" s="24" t="n">
        <v>0.1980562717264491</v>
      </c>
      <c r="D9" s="24" t="n">
        <v>0.2286822085823792</v>
      </c>
      <c r="E9" s="24" t="n">
        <v>0.1673672378824689</v>
      </c>
      <c r="G9" s="24" t="n">
        <v>0.2127183091598041</v>
      </c>
      <c r="H9" s="24" t="n">
        <v>0.2130300000588025</v>
      </c>
      <c r="I9" s="24" t="n">
        <v>0.1964417342961735</v>
      </c>
      <c r="J9" s="24" t="n">
        <v>0.2180923855917575</v>
      </c>
      <c r="K9" s="24" t="n">
        <v>0.196814740107204</v>
      </c>
      <c r="L9" s="24" t="n">
        <v>0.1621026987533618</v>
      </c>
      <c r="N9" s="24" t="n">
        <v>0.1871869741083412</v>
      </c>
      <c r="O9" s="24" t="n">
        <v>0.2074002569234794</v>
      </c>
      <c r="P9" s="24" t="n">
        <v>0.2055327524248442</v>
      </c>
      <c r="Q9" s="24" t="n">
        <v>0.2008829856229344</v>
      </c>
      <c r="R9" s="24" t="n">
        <v>0.1929848127240156</v>
      </c>
      <c r="S9" s="24" t="n">
        <v>0.1954812496953379</v>
      </c>
      <c r="T9" s="24" t="n">
        <v>0.2255554082873389</v>
      </c>
      <c r="U9" s="24" t="n">
        <v>0.2033127119625055</v>
      </c>
      <c r="V9" s="24" t="n">
        <v>0.1690564928445296</v>
      </c>
      <c r="W9" s="24" t="n">
        <v>0.2014273364653174</v>
      </c>
      <c r="Y9" s="24" t="n">
        <v>0.1840436868975212</v>
      </c>
      <c r="Z9" s="24" t="n">
        <v>0.2083336523079146</v>
      </c>
      <c r="AA9" s="24" t="n">
        <v>0.2337237516137963</v>
      </c>
      <c r="AB9" s="24" t="n">
        <v>0.1711345599972647</v>
      </c>
      <c r="AD9" s="24" t="n">
        <v>0.2256237575541967</v>
      </c>
      <c r="AE9" s="24" t="n">
        <v>0.2153639022768285</v>
      </c>
      <c r="AF9" s="24" t="n">
        <v>0.2030376827556258</v>
      </c>
      <c r="AG9" s="24" t="n">
        <v>0.1596115981396549</v>
      </c>
      <c r="AH9" s="24" t="n">
        <v>0.181492234075751</v>
      </c>
      <c r="AI9" s="24" t="n">
        <v>0.2297279873910354</v>
      </c>
      <c r="AJ9" s="24" t="n">
        <v>0.1648360452833671</v>
      </c>
      <c r="AL9" s="24" t="n">
        <v>0.2379587649239844</v>
      </c>
      <c r="AM9" s="24" t="n">
        <v>0.2324007602660464</v>
      </c>
      <c r="AN9" s="24" t="n">
        <v>0.1842807302404205</v>
      </c>
      <c r="AO9" s="24" t="n">
        <v>0.1620975693721066</v>
      </c>
      <c r="AP9" s="24" t="n">
        <v>0.1847086847726768</v>
      </c>
      <c r="AQ9" s="24" t="n">
        <v>0.1695667453450553</v>
      </c>
      <c r="AR9" s="24" t="n">
        <v>0.1556996356285165</v>
      </c>
      <c r="AS9" s="24" t="n">
        <v>0.222711736087495</v>
      </c>
      <c r="AU9" s="24" t="n">
        <v>0.1512631898354128</v>
      </c>
      <c r="AV9" s="24" t="n">
        <v>0.2177934324152934</v>
      </c>
      <c r="AW9" s="24" t="n">
        <v>0.2068381513560054</v>
      </c>
      <c r="AX9" s="24" t="n">
        <v>0.2064693995366871</v>
      </c>
    </row>
    <row r="10" ht="32" customHeight="1">
      <c r="B10" s="26" t="inlineStr">
        <is>
          <t>Giving prison officers more training</t>
        </is>
      </c>
      <c r="C10" s="24" t="n">
        <v>0.2878169174991177</v>
      </c>
      <c r="D10" s="24" t="n">
        <v>0.291232055685272</v>
      </c>
      <c r="E10" s="24" t="n">
        <v>0.2853402966759178</v>
      </c>
      <c r="G10" s="24" t="n">
        <v>0.2826478894302843</v>
      </c>
      <c r="H10" s="24" t="n">
        <v>0.2918952720790756</v>
      </c>
      <c r="I10" s="24" t="n">
        <v>0.2756996004909676</v>
      </c>
      <c r="J10" s="24" t="n">
        <v>0.2859085826984447</v>
      </c>
      <c r="K10" s="24" t="n">
        <v>0.3099566812385689</v>
      </c>
      <c r="L10" s="24" t="n">
        <v>0.2844032259965795</v>
      </c>
      <c r="N10" s="24" t="n">
        <v>0.2476596015822497</v>
      </c>
      <c r="O10" s="24" t="n">
        <v>0.2796161488352368</v>
      </c>
      <c r="P10" s="24" t="n">
        <v>0.2672528417986745</v>
      </c>
      <c r="Q10" s="24" t="n">
        <v>0.2631147888320507</v>
      </c>
      <c r="R10" s="24" t="n">
        <v>0.312380320351456</v>
      </c>
      <c r="S10" s="24" t="n">
        <v>0.3496799521837028</v>
      </c>
      <c r="T10" s="24" t="n">
        <v>0.2493790345927003</v>
      </c>
      <c r="U10" s="24" t="n">
        <v>0.2969325675980769</v>
      </c>
      <c r="V10" s="24" t="n">
        <v>0.303934700103148</v>
      </c>
      <c r="W10" s="24" t="n">
        <v>0.280060267618781</v>
      </c>
      <c r="Y10" s="24" t="n">
        <v>0.3025056436110441</v>
      </c>
      <c r="Z10" s="24" t="n">
        <v>0.2768103952599135</v>
      </c>
      <c r="AA10" s="24" t="n">
        <v>0.2773233144653873</v>
      </c>
      <c r="AB10" s="24" t="n">
        <v>0.2926122340522142</v>
      </c>
      <c r="AD10" s="24" t="n">
        <v>0.272991560429</v>
      </c>
      <c r="AE10" s="24" t="n">
        <v>0.2645391474172015</v>
      </c>
      <c r="AF10" s="24" t="n">
        <v>0.2920525195040221</v>
      </c>
      <c r="AG10" s="24" t="n">
        <v>0.3184930669836398</v>
      </c>
      <c r="AH10" s="24" t="n">
        <v>0.2990657761697149</v>
      </c>
      <c r="AI10" s="24" t="n">
        <v>0.1539006732251558</v>
      </c>
      <c r="AJ10" s="24" t="n">
        <v>0.332126641420239</v>
      </c>
      <c r="AL10" s="24" t="n">
        <v>0.2499383491798119</v>
      </c>
      <c r="AM10" s="24" t="n">
        <v>0.2524449721782555</v>
      </c>
      <c r="AN10" s="24" t="n">
        <v>0.2626939236422588</v>
      </c>
      <c r="AO10" s="24" t="n">
        <v>0.2856442869971692</v>
      </c>
      <c r="AP10" s="24" t="n">
        <v>0.3376540633096836</v>
      </c>
      <c r="AQ10" s="24" t="n">
        <v>0.3089478374988081</v>
      </c>
      <c r="AR10" s="24" t="n">
        <v>0.2763675584272011</v>
      </c>
      <c r="AS10" s="24" t="n">
        <v>0.3604974636221467</v>
      </c>
      <c r="AU10" s="24" t="n">
        <v>0.2955378162457423</v>
      </c>
      <c r="AV10" s="24" t="n">
        <v>0.2991001354728846</v>
      </c>
      <c r="AW10" s="24" t="n">
        <v>0.2717890170923979</v>
      </c>
      <c r="AX10" s="24" t="n">
        <v>0.2930405095927301</v>
      </c>
    </row>
    <row r="11" ht="60" customHeight="1">
      <c r="B11" s="26" t="inlineStr">
        <is>
          <t>Giving prison officers more support e.g. wellbeing and mental health</t>
        </is>
      </c>
      <c r="C11" s="24" t="n">
        <v>0.426273298082023</v>
      </c>
      <c r="D11" s="24" t="n">
        <v>0.3801424166244026</v>
      </c>
      <c r="E11" s="24" t="n">
        <v>0.4710016482016717</v>
      </c>
      <c r="G11" s="24" t="n">
        <v>0.406571914933969</v>
      </c>
      <c r="H11" s="24" t="n">
        <v>0.4552289496993037</v>
      </c>
      <c r="I11" s="24" t="n">
        <v>0.450456854926738</v>
      </c>
      <c r="J11" s="24" t="n">
        <v>0.4108734276303439</v>
      </c>
      <c r="K11" s="24" t="n">
        <v>0.3868998168168849</v>
      </c>
      <c r="L11" s="24" t="n">
        <v>0.435089424901632</v>
      </c>
      <c r="N11" s="24" t="n">
        <v>0.4528488818796914</v>
      </c>
      <c r="O11" s="24" t="n">
        <v>0.4669873906706716</v>
      </c>
      <c r="P11" s="24" t="n">
        <v>0.4751323709724873</v>
      </c>
      <c r="Q11" s="24" t="n">
        <v>0.4330188753257703</v>
      </c>
      <c r="R11" s="24" t="n">
        <v>0.3857262932214716</v>
      </c>
      <c r="S11" s="24" t="n">
        <v>0.3864856565913108</v>
      </c>
      <c r="T11" s="24" t="n">
        <v>0.440328449538538</v>
      </c>
      <c r="U11" s="24" t="n">
        <v>0.4150548420974526</v>
      </c>
      <c r="V11" s="24" t="n">
        <v>0.4094000568393513</v>
      </c>
      <c r="W11" s="24" t="n">
        <v>0.4267885983463622</v>
      </c>
      <c r="Y11" s="24" t="n">
        <v>0.4252361314083098</v>
      </c>
      <c r="Z11" s="24" t="n">
        <v>0.4240115402843904</v>
      </c>
      <c r="AA11" s="24" t="n">
        <v>0.42036434711572</v>
      </c>
      <c r="AB11" s="24" t="n">
        <v>0.4349410195339228</v>
      </c>
      <c r="AD11" s="24" t="n">
        <v>0.4067391190704525</v>
      </c>
      <c r="AE11" s="24" t="n">
        <v>0.460330889126255</v>
      </c>
      <c r="AF11" s="24" t="n">
        <v>0.3823443251404924</v>
      </c>
      <c r="AG11" s="24" t="n">
        <v>0.4617370712864114</v>
      </c>
      <c r="AH11" s="24" t="n">
        <v>0.4071840245433945</v>
      </c>
      <c r="AI11" s="24" t="n">
        <v>0.4468971935584068</v>
      </c>
      <c r="AJ11" s="24" t="n">
        <v>0.408149685374213</v>
      </c>
      <c r="AL11" s="24" t="n">
        <v>0.4395937513530975</v>
      </c>
      <c r="AM11" s="24" t="n">
        <v>0.452308450104609</v>
      </c>
      <c r="AN11" s="24" t="n">
        <v>0.456843033084567</v>
      </c>
      <c r="AO11" s="24" t="n">
        <v>0.506395452073399</v>
      </c>
      <c r="AP11" s="24" t="n">
        <v>0.3893891228865274</v>
      </c>
      <c r="AQ11" s="24" t="n">
        <v>0.3977664021728439</v>
      </c>
      <c r="AR11" s="24" t="n">
        <v>0.4057790808715102</v>
      </c>
      <c r="AS11" s="24" t="n">
        <v>0.2888420671542435</v>
      </c>
      <c r="AU11" s="24" t="n">
        <v>0.4581763255279953</v>
      </c>
      <c r="AV11" s="24" t="n">
        <v>0.3800186421381941</v>
      </c>
      <c r="AW11" s="24" t="n">
        <v>0.4686456181844201</v>
      </c>
      <c r="AX11" s="24" t="n">
        <v>0.3734338562281395</v>
      </c>
    </row>
    <row r="12" ht="19" customHeight="1">
      <c r="B12" s="26" t="inlineStr">
        <is>
          <t>Don’t know</t>
        </is>
      </c>
      <c r="C12" s="24" t="n">
        <v>0.08785351269241008</v>
      </c>
      <c r="D12" s="24" t="n">
        <v>0.09994331910794628</v>
      </c>
      <c r="E12" s="24" t="n">
        <v>0.07629081723994158</v>
      </c>
      <c r="G12" s="24" t="n">
        <v>0.09806188647594274</v>
      </c>
      <c r="H12" s="24" t="n">
        <v>0.03984577816281813</v>
      </c>
      <c r="I12" s="24" t="n">
        <v>0.07740181028612088</v>
      </c>
      <c r="J12" s="24" t="n">
        <v>0.08512560407945398</v>
      </c>
      <c r="K12" s="24" t="n">
        <v>0.1063287618373421</v>
      </c>
      <c r="L12" s="24" t="n">
        <v>0.1184046503484266</v>
      </c>
      <c r="N12" s="24" t="n">
        <v>0.1123045424297176</v>
      </c>
      <c r="O12" s="24" t="n">
        <v>0.04599620357061233</v>
      </c>
      <c r="P12" s="24" t="n">
        <v>0.05208203480399394</v>
      </c>
      <c r="Q12" s="24" t="n">
        <v>0.1029833502192445</v>
      </c>
      <c r="R12" s="24" t="n">
        <v>0.1089085737030568</v>
      </c>
      <c r="S12" s="24" t="n">
        <v>0.06835314152964851</v>
      </c>
      <c r="T12" s="24" t="n">
        <v>0.08473710758142299</v>
      </c>
      <c r="U12" s="24" t="n">
        <v>0.08469987834196493</v>
      </c>
      <c r="V12" s="24" t="n">
        <v>0.1176087502129712</v>
      </c>
      <c r="W12" s="24" t="n">
        <v>0.09172379756953945</v>
      </c>
      <c r="Y12" s="24" t="n">
        <v>0.08821453808312493</v>
      </c>
      <c r="Z12" s="24" t="n">
        <v>0.09084441214778161</v>
      </c>
      <c r="AA12" s="24" t="n">
        <v>0.0685885868050964</v>
      </c>
      <c r="AB12" s="24" t="n">
        <v>0.1013121864165984</v>
      </c>
      <c r="AD12" s="24" t="n">
        <v>0.09464556294635085</v>
      </c>
      <c r="AE12" s="24" t="n">
        <v>0.05976606117971495</v>
      </c>
      <c r="AF12" s="24" t="n">
        <v>0.1225654725998598</v>
      </c>
      <c r="AG12" s="24" t="n">
        <v>0.06015826359029382</v>
      </c>
      <c r="AH12" s="24" t="n">
        <v>0.1122579652111394</v>
      </c>
      <c r="AI12" s="24" t="n">
        <v>0.1694741458254021</v>
      </c>
      <c r="AJ12" s="24" t="n">
        <v>0.09488762792218107</v>
      </c>
      <c r="AL12" s="24" t="n">
        <v>0.07250913454310608</v>
      </c>
      <c r="AM12" s="24" t="n">
        <v>0.06284581745108914</v>
      </c>
      <c r="AN12" s="24" t="n">
        <v>0.09618231303275378</v>
      </c>
      <c r="AO12" s="24" t="n">
        <v>0.04586269155732531</v>
      </c>
      <c r="AP12" s="24" t="n">
        <v>0.08824812903111226</v>
      </c>
      <c r="AQ12" s="24" t="n">
        <v>0.1237190149832926</v>
      </c>
      <c r="AR12" s="24" t="n">
        <v>0.1621537250727723</v>
      </c>
      <c r="AS12" s="24" t="n">
        <v>0.1279487331361148</v>
      </c>
      <c r="AU12" s="24" t="n">
        <v>0.0950226683908497</v>
      </c>
      <c r="AV12" s="24" t="n">
        <v>0.1030877899736278</v>
      </c>
      <c r="AW12" s="24" t="n">
        <v>0.05272721336717673</v>
      </c>
      <c r="AX12" s="24" t="n">
        <v>0.1270562346424434</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5.xml><?xml version="1.0" encoding="utf-8"?>
<worksheet xmlns="http://schemas.openxmlformats.org/spreadsheetml/2006/main">
  <sheetPr>
    <outlinePr summaryBelow="1" summaryRight="1"/>
    <pageSetUpPr/>
  </sheetPr>
  <dimension ref="B2:E19"/>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s>
  <sheetData>
    <row r="2" ht="40" customHeight="1">
      <c r="D2" s="25" t="inlineStr">
        <is>
          <t>Grid Summary: How do you think the government should change, if at all, the level of each of the following?</t>
        </is>
      </c>
    </row>
    <row r="6" ht="60" customHeight="1">
      <c r="C6" s="27" t="inlineStr">
        <is>
          <t>Prison officer pay</t>
        </is>
      </c>
      <c r="D6" s="27" t="inlineStr">
        <is>
          <t>Training for prison officers</t>
        </is>
      </c>
      <c r="E6" s="27" t="inlineStr">
        <is>
          <t>Support for prison officers e.g. wellbeing and mental health support</t>
        </is>
      </c>
    </row>
    <row r="7">
      <c r="B7" s="26" t="inlineStr">
        <is>
          <t>Significantly decrease</t>
        </is>
      </c>
      <c r="C7" s="24" t="n">
        <v>0.0108397258396105</v>
      </c>
      <c r="D7" s="24" t="n">
        <v>0.009732783371625944</v>
      </c>
      <c r="E7" s="24" t="n">
        <v>0.007560162061321007</v>
      </c>
    </row>
    <row r="8">
      <c r="B8" s="26" t="inlineStr">
        <is>
          <t>Slightly decrease</t>
        </is>
      </c>
      <c r="C8" s="24" t="n">
        <v>0.02524000045989564</v>
      </c>
      <c r="D8" s="24" t="n">
        <v>0.02169729008505413</v>
      </c>
      <c r="E8" s="24" t="n">
        <v>0.03042914890984123</v>
      </c>
    </row>
    <row r="9">
      <c r="B9" s="26" t="inlineStr">
        <is>
          <t>Keep the same</t>
        </is>
      </c>
      <c r="C9" s="24" t="n">
        <v>0.1907864511208523</v>
      </c>
      <c r="D9" s="24" t="n">
        <v>0.09637023493898433</v>
      </c>
      <c r="E9" s="24" t="n">
        <v>0.1268682688728036</v>
      </c>
    </row>
    <row r="10">
      <c r="B10" s="26" t="inlineStr">
        <is>
          <t>Slightly increase</t>
        </is>
      </c>
      <c r="C10" s="24" t="n">
        <v>0.4627162812144776</v>
      </c>
      <c r="D10" s="24" t="n">
        <v>0.3640348040427777</v>
      </c>
      <c r="E10" s="24" t="n">
        <v>0.3791197712404979</v>
      </c>
    </row>
    <row r="11">
      <c r="B11" s="26" t="inlineStr">
        <is>
          <t>Significantly increase</t>
        </is>
      </c>
      <c r="C11" s="24" t="n">
        <v>0.2169693262914068</v>
      </c>
      <c r="D11" s="24" t="n">
        <v>0.4467334927518137</v>
      </c>
      <c r="E11" s="24" t="n">
        <v>0.3962345443265776</v>
      </c>
    </row>
    <row r="12">
      <c r="B12" s="26" t="inlineStr">
        <is>
          <t>Don’t know</t>
        </is>
      </c>
      <c r="C12" s="24" t="n">
        <v>0.09344821507375713</v>
      </c>
      <c r="D12" s="24" t="n">
        <v>0.0614313948097442</v>
      </c>
      <c r="E12" s="24" t="n">
        <v>0.05978810458895865</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9">
      <c r="B19">
        <f>HYPERLINK("#Contents!A1", "Return to Contents")</f>
        <v/>
      </c>
    </row>
  </sheetData>
  <pageMargins left="0.75" right="0.75" top="1" bottom="1" header="0.5" footer="0.5"/>
  <drawing xmlns:r="http://schemas.openxmlformats.org/officeDocument/2006/relationships" r:id="rId1"/>
</worksheet>
</file>

<file path=xl/worksheets/sheet56.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do you think the government should change, if at all, the level of each of the following?: Prison officer pay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Significantly decrease</t>
        </is>
      </c>
      <c r="C9" s="24" t="n">
        <v>0.0108397258396105</v>
      </c>
      <c r="D9" s="24" t="n">
        <v>0.01105463710366917</v>
      </c>
      <c r="E9" s="24" t="n">
        <v>0.0106620405133056</v>
      </c>
      <c r="G9" s="24" t="n">
        <v>0.01600558107836032</v>
      </c>
      <c r="H9" s="24" t="n">
        <v>0.02210921409740419</v>
      </c>
      <c r="I9" s="24" t="n">
        <v>0.006501160736323165</v>
      </c>
      <c r="J9" s="24" t="n">
        <v>0.009941681152742467</v>
      </c>
      <c r="K9" s="24" t="n">
        <v>0.01147404941617857</v>
      </c>
      <c r="L9" s="24" t="n">
        <v>0.002091732229288508</v>
      </c>
      <c r="N9" s="24" t="n">
        <v>0.009940545571944577</v>
      </c>
      <c r="O9" s="24" t="n">
        <v>0.01972118505000048</v>
      </c>
      <c r="P9" s="24" t="n">
        <v>0.01310991550300572</v>
      </c>
      <c r="Q9" s="24" t="n">
        <v>0.006272148094165577</v>
      </c>
      <c r="R9" s="24" t="n">
        <v>0.01835665470178162</v>
      </c>
      <c r="S9" s="24" t="n">
        <v>0.004213783685969166</v>
      </c>
      <c r="T9" s="24" t="n">
        <v>0.009406371151782413</v>
      </c>
      <c r="U9" s="24" t="n">
        <v>0.009401164986667652</v>
      </c>
      <c r="V9" s="24" t="n">
        <v>0.0156956879651273</v>
      </c>
      <c r="W9" s="24" t="n">
        <v>0.005514002919192378</v>
      </c>
      <c r="Y9" s="24" t="n">
        <v>0.008741082612615443</v>
      </c>
      <c r="Z9" s="24" t="n">
        <v>0.00426139917939262</v>
      </c>
      <c r="AA9" s="24" t="n">
        <v>0.01351442136551625</v>
      </c>
      <c r="AB9" s="24" t="n">
        <v>0.01758083153527426</v>
      </c>
      <c r="AD9" s="24" t="n">
        <v>0.01429203910456269</v>
      </c>
      <c r="AE9" s="24" t="n">
        <v>0.01571592622660747</v>
      </c>
      <c r="AF9" s="24" t="n">
        <v>0</v>
      </c>
      <c r="AG9" s="24" t="n">
        <v>0.01937558896100891</v>
      </c>
      <c r="AH9" s="24" t="n">
        <v>0.003310956760321895</v>
      </c>
      <c r="AI9" s="24" t="n">
        <v>0</v>
      </c>
      <c r="AJ9" s="24" t="n">
        <v>0.008411356061321377</v>
      </c>
      <c r="AL9" s="24" t="n">
        <v>0.01766821113058676</v>
      </c>
      <c r="AM9" s="24" t="n">
        <v>0.01664553595293477</v>
      </c>
      <c r="AN9" s="24" t="n">
        <v>0.005452419740441305</v>
      </c>
      <c r="AO9" s="24" t="n">
        <v>0.009756919844152001</v>
      </c>
      <c r="AP9" s="24" t="n">
        <v>0.006234480910813525</v>
      </c>
      <c r="AQ9" s="24" t="n">
        <v>0.008147845652019864</v>
      </c>
      <c r="AR9" s="24" t="n">
        <v>0.01268853749520865</v>
      </c>
      <c r="AS9" s="24" t="n">
        <v>0</v>
      </c>
      <c r="AU9" s="24" t="n">
        <v>0.009322460249029602</v>
      </c>
      <c r="AV9" s="24" t="n">
        <v>0.01150296627905115</v>
      </c>
      <c r="AW9" s="24" t="n">
        <v>0.007538091691485295</v>
      </c>
      <c r="AX9" s="24" t="n">
        <v>0.01853516973115043</v>
      </c>
    </row>
    <row r="10" ht="19" customHeight="1">
      <c r="B10" s="26" t="inlineStr">
        <is>
          <t>Slightly decrease</t>
        </is>
      </c>
      <c r="C10" s="24" t="n">
        <v>0.02524000045989564</v>
      </c>
      <c r="D10" s="24" t="n">
        <v>0.02869453607075686</v>
      </c>
      <c r="E10" s="24" t="n">
        <v>0.02193649194691025</v>
      </c>
      <c r="G10" s="24" t="n">
        <v>0.06830195657958141</v>
      </c>
      <c r="H10" s="24" t="n">
        <v>0.02267459068994543</v>
      </c>
      <c r="I10" s="24" t="n">
        <v>0.0161421524101572</v>
      </c>
      <c r="J10" s="24" t="n">
        <v>0.03109709922419543</v>
      </c>
      <c r="K10" s="24" t="n">
        <v>0.01350510159508411</v>
      </c>
      <c r="L10" s="24" t="n">
        <v>0.009427067002061543</v>
      </c>
      <c r="N10" s="24" t="n">
        <v>0.0115018261426754</v>
      </c>
      <c r="O10" s="24" t="n">
        <v>0.03913836539380976</v>
      </c>
      <c r="P10" s="24" t="n">
        <v>0.04352597563422685</v>
      </c>
      <c r="Q10" s="24" t="n">
        <v>0.02290285822664106</v>
      </c>
      <c r="R10" s="24" t="n">
        <v>0.01216504375275966</v>
      </c>
      <c r="S10" s="24" t="n">
        <v>0.02633942150507334</v>
      </c>
      <c r="T10" s="24" t="n">
        <v>0.01235026492598715</v>
      </c>
      <c r="U10" s="24" t="n">
        <v>0.03792816914487248</v>
      </c>
      <c r="V10" s="24" t="n">
        <v>0.02571622547014363</v>
      </c>
      <c r="W10" s="24" t="n">
        <v>0.005876940590392292</v>
      </c>
      <c r="Y10" s="24" t="n">
        <v>0.01547477448288543</v>
      </c>
      <c r="Z10" s="24" t="n">
        <v>0.009291610434073503</v>
      </c>
      <c r="AA10" s="24" t="n">
        <v>0.04683029166455944</v>
      </c>
      <c r="AB10" s="24" t="n">
        <v>0.03334141710176587</v>
      </c>
      <c r="AD10" s="24" t="n">
        <v>0.0199607845599161</v>
      </c>
      <c r="AE10" s="24" t="n">
        <v>0.01761180527303098</v>
      </c>
      <c r="AF10" s="24" t="n">
        <v>0.02508421160679369</v>
      </c>
      <c r="AG10" s="24" t="n">
        <v>0</v>
      </c>
      <c r="AH10" s="24" t="n">
        <v>0.0414972400697181</v>
      </c>
      <c r="AI10" s="24" t="n">
        <v>0.02728768377354839</v>
      </c>
      <c r="AJ10" s="24" t="n">
        <v>0.03724409187024892</v>
      </c>
      <c r="AL10" s="24" t="n">
        <v>0.02323785759662823</v>
      </c>
      <c r="AM10" s="24" t="n">
        <v>0.02256666456402177</v>
      </c>
      <c r="AN10" s="24" t="n">
        <v>0.0192393290292861</v>
      </c>
      <c r="AO10" s="24" t="n">
        <v>0.01739438159399162</v>
      </c>
      <c r="AP10" s="24" t="n">
        <v>0.03748459053771412</v>
      </c>
      <c r="AQ10" s="24" t="n">
        <v>0.03121549497892366</v>
      </c>
      <c r="AR10" s="24" t="n">
        <v>0.01222434722352415</v>
      </c>
      <c r="AS10" s="24" t="n">
        <v>0.02682418407366491</v>
      </c>
      <c r="AU10" s="24" t="n">
        <v>0.02679051638047852</v>
      </c>
      <c r="AV10" s="24" t="n">
        <v>0.007244042405693813</v>
      </c>
      <c r="AW10" s="24" t="n">
        <v>0.0160369804448534</v>
      </c>
      <c r="AX10" s="24" t="n">
        <v>0.07178699833846833</v>
      </c>
    </row>
    <row r="11" ht="19" customHeight="1">
      <c r="B11" s="26" t="inlineStr">
        <is>
          <t>Keep the same</t>
        </is>
      </c>
      <c r="C11" s="24" t="n">
        <v>0.1907864511208523</v>
      </c>
      <c r="D11" s="24" t="n">
        <v>0.2049336658193792</v>
      </c>
      <c r="E11" s="24" t="n">
        <v>0.1771137470415888</v>
      </c>
      <c r="G11" s="24" t="n">
        <v>0.2235531404254542</v>
      </c>
      <c r="H11" s="24" t="n">
        <v>0.1953151251630988</v>
      </c>
      <c r="I11" s="24" t="n">
        <v>0.1928741699067484</v>
      </c>
      <c r="J11" s="24" t="n">
        <v>0.2318972614080002</v>
      </c>
      <c r="K11" s="24" t="n">
        <v>0.1620339062758136</v>
      </c>
      <c r="L11" s="24" t="n">
        <v>0.1497561426731015</v>
      </c>
      <c r="N11" s="24" t="n">
        <v>0.1699038403059544</v>
      </c>
      <c r="O11" s="24" t="n">
        <v>0.1813270837729323</v>
      </c>
      <c r="P11" s="24" t="n">
        <v>0.168096289460478</v>
      </c>
      <c r="Q11" s="24" t="n">
        <v>0.1721675455781353</v>
      </c>
      <c r="R11" s="24" t="n">
        <v>0.2302223338114707</v>
      </c>
      <c r="S11" s="24" t="n">
        <v>0.2254770809589248</v>
      </c>
      <c r="T11" s="24" t="n">
        <v>0.1631457375863156</v>
      </c>
      <c r="U11" s="24" t="n">
        <v>0.1661724659126301</v>
      </c>
      <c r="V11" s="24" t="n">
        <v>0.2290030803978071</v>
      </c>
      <c r="W11" s="24" t="n">
        <v>0.1967666993420299</v>
      </c>
      <c r="Y11" s="24" t="n">
        <v>0.1887129003032823</v>
      </c>
      <c r="Z11" s="24" t="n">
        <v>0.1651522200459092</v>
      </c>
      <c r="AA11" s="24" t="n">
        <v>0.2026824396658173</v>
      </c>
      <c r="AB11" s="24" t="n">
        <v>0.2091657479400497</v>
      </c>
      <c r="AD11" s="24" t="n">
        <v>0.2019455631984721</v>
      </c>
      <c r="AE11" s="24" t="n">
        <v>0.1582330588774642</v>
      </c>
      <c r="AF11" s="24" t="n">
        <v>0.1750049986813956</v>
      </c>
      <c r="AG11" s="24" t="n">
        <v>0.238954773319428</v>
      </c>
      <c r="AH11" s="24" t="n">
        <v>0.2154709289056114</v>
      </c>
      <c r="AI11" s="24" t="n">
        <v>0.2045001474060806</v>
      </c>
      <c r="AJ11" s="24" t="n">
        <v>0.2062027947674668</v>
      </c>
      <c r="AL11" s="24" t="n">
        <v>0.1787848164978355</v>
      </c>
      <c r="AM11" s="24" t="n">
        <v>0.1601414622310533</v>
      </c>
      <c r="AN11" s="24" t="n">
        <v>0.1663811837221645</v>
      </c>
      <c r="AO11" s="24" t="n">
        <v>0.2224109981744853</v>
      </c>
      <c r="AP11" s="24" t="n">
        <v>0.2254227403635066</v>
      </c>
      <c r="AQ11" s="24" t="n">
        <v>0.2045376965000658</v>
      </c>
      <c r="AR11" s="24" t="n">
        <v>0.1666912552744698</v>
      </c>
      <c r="AS11" s="24" t="n">
        <v>0.1906254891898368</v>
      </c>
      <c r="AU11" s="24" t="n">
        <v>0.164202887067381</v>
      </c>
      <c r="AV11" s="24" t="n">
        <v>0.2012859955909738</v>
      </c>
      <c r="AW11" s="24" t="n">
        <v>0.1631942288680825</v>
      </c>
      <c r="AX11" s="24" t="n">
        <v>0.2645068352099973</v>
      </c>
    </row>
    <row r="12" ht="19" customHeight="1">
      <c r="B12" s="26" t="inlineStr">
        <is>
          <t>Slightly increase</t>
        </is>
      </c>
      <c r="C12" s="24" t="n">
        <v>0.4627162812144776</v>
      </c>
      <c r="D12" s="24" t="n">
        <v>0.4709633452764022</v>
      </c>
      <c r="E12" s="24" t="n">
        <v>0.4547658944119133</v>
      </c>
      <c r="G12" s="24" t="n">
        <v>0.4336839675490483</v>
      </c>
      <c r="H12" s="24" t="n">
        <v>0.4303174986492307</v>
      </c>
      <c r="I12" s="24" t="n">
        <v>0.490330126479437</v>
      </c>
      <c r="J12" s="24" t="n">
        <v>0.4218544847131209</v>
      </c>
      <c r="K12" s="24" t="n">
        <v>0.4652472666669181</v>
      </c>
      <c r="L12" s="24" t="n">
        <v>0.517291595656052</v>
      </c>
      <c r="N12" s="24" t="n">
        <v>0.4843923046964516</v>
      </c>
      <c r="O12" s="24" t="n">
        <v>0.4594874702000276</v>
      </c>
      <c r="P12" s="24" t="n">
        <v>0.452003491950338</v>
      </c>
      <c r="Q12" s="24" t="n">
        <v>0.535507268152619</v>
      </c>
      <c r="R12" s="24" t="n">
        <v>0.4580440693541912</v>
      </c>
      <c r="S12" s="24" t="n">
        <v>0.4522559316750098</v>
      </c>
      <c r="T12" s="24" t="n">
        <v>0.4382702922573803</v>
      </c>
      <c r="U12" s="24" t="n">
        <v>0.4452708832858298</v>
      </c>
      <c r="V12" s="24" t="n">
        <v>0.4405952866857747</v>
      </c>
      <c r="W12" s="24" t="n">
        <v>0.5024470978623216</v>
      </c>
      <c r="Y12" s="24" t="n">
        <v>0.4490170802719581</v>
      </c>
      <c r="Z12" s="24" t="n">
        <v>0.5030135314192975</v>
      </c>
      <c r="AA12" s="24" t="n">
        <v>0.4841719370333117</v>
      </c>
      <c r="AB12" s="24" t="n">
        <v>0.4168018953992219</v>
      </c>
      <c r="AD12" s="24" t="n">
        <v>0.4281122934259633</v>
      </c>
      <c r="AE12" s="24" t="n">
        <v>0.4905588764545721</v>
      </c>
      <c r="AF12" s="24" t="n">
        <v>0.5093115688297668</v>
      </c>
      <c r="AG12" s="24" t="n">
        <v>0.4885759949946823</v>
      </c>
      <c r="AH12" s="24" t="n">
        <v>0.4643365187573191</v>
      </c>
      <c r="AI12" s="24" t="n">
        <v>0.3417837335286001</v>
      </c>
      <c r="AJ12" s="24" t="n">
        <v>0.4354172611510427</v>
      </c>
      <c r="AL12" s="24" t="n">
        <v>0.4479303784630395</v>
      </c>
      <c r="AM12" s="24" t="n">
        <v>0.4810475079909155</v>
      </c>
      <c r="AN12" s="24" t="n">
        <v>0.5029487762056112</v>
      </c>
      <c r="AO12" s="24" t="n">
        <v>0.4963416849382473</v>
      </c>
      <c r="AP12" s="24" t="n">
        <v>0.4629248208796221</v>
      </c>
      <c r="AQ12" s="24" t="n">
        <v>0.4183956071284867</v>
      </c>
      <c r="AR12" s="24" t="n">
        <v>0.4068970267789914</v>
      </c>
      <c r="AS12" s="24" t="n">
        <v>0.4489642303860226</v>
      </c>
      <c r="AU12" s="24" t="n">
        <v>0.5174194926649598</v>
      </c>
      <c r="AV12" s="24" t="n">
        <v>0.4382094744194457</v>
      </c>
      <c r="AW12" s="24" t="n">
        <v>0.4810312968595453</v>
      </c>
      <c r="AX12" s="24" t="n">
        <v>0.3957620129076118</v>
      </c>
    </row>
    <row r="13" ht="19" customHeight="1">
      <c r="B13" s="26" t="inlineStr">
        <is>
          <t>Significantly increase</t>
        </is>
      </c>
      <c r="C13" s="24" t="n">
        <v>0.2169693262914068</v>
      </c>
      <c r="D13" s="24" t="n">
        <v>0.2156717695001726</v>
      </c>
      <c r="E13" s="24" t="n">
        <v>0.2179651516071978</v>
      </c>
      <c r="G13" s="24" t="n">
        <v>0.1954547171185948</v>
      </c>
      <c r="H13" s="24" t="n">
        <v>0.2697374197051039</v>
      </c>
      <c r="I13" s="24" t="n">
        <v>0.1925619924576782</v>
      </c>
      <c r="J13" s="24" t="n">
        <v>0.2014065262055214</v>
      </c>
      <c r="K13" s="24" t="n">
        <v>0.2302971018957831</v>
      </c>
      <c r="L13" s="24" t="n">
        <v>0.2117134564698064</v>
      </c>
      <c r="N13" s="24" t="n">
        <v>0.2406399390365707</v>
      </c>
      <c r="O13" s="24" t="n">
        <v>0.2131432527195361</v>
      </c>
      <c r="P13" s="24" t="n">
        <v>0.2272736021201154</v>
      </c>
      <c r="Q13" s="24" t="n">
        <v>0.1711348643331116</v>
      </c>
      <c r="R13" s="24" t="n">
        <v>0.1949690340189844</v>
      </c>
      <c r="S13" s="24" t="n">
        <v>0.2237367295298776</v>
      </c>
      <c r="T13" s="24" t="n">
        <v>0.2928892229612892</v>
      </c>
      <c r="U13" s="24" t="n">
        <v>0.2455231684342711</v>
      </c>
      <c r="V13" s="24" t="n">
        <v>0.1667462779839185</v>
      </c>
      <c r="W13" s="24" t="n">
        <v>0.1938030550903865</v>
      </c>
      <c r="Y13" s="24" t="n">
        <v>0.2544911071466871</v>
      </c>
      <c r="Z13" s="24" t="n">
        <v>0.1999446825164934</v>
      </c>
      <c r="AA13" s="24" t="n">
        <v>0.1910576113599328</v>
      </c>
      <c r="AB13" s="24" t="n">
        <v>0.216919692345761</v>
      </c>
      <c r="AD13" s="24" t="n">
        <v>0.2647179974410939</v>
      </c>
      <c r="AE13" s="24" t="n">
        <v>0.2470662225102084</v>
      </c>
      <c r="AF13" s="24" t="n">
        <v>0.1616129144880204</v>
      </c>
      <c r="AG13" s="24" t="n">
        <v>0.183068724928224</v>
      </c>
      <c r="AH13" s="24" t="n">
        <v>0.2044371577145485</v>
      </c>
      <c r="AI13" s="24" t="n">
        <v>0.1172023424713955</v>
      </c>
      <c r="AJ13" s="24" t="n">
        <v>0.179623104249243</v>
      </c>
      <c r="AL13" s="24" t="n">
        <v>0.2637380609553602</v>
      </c>
      <c r="AM13" s="24" t="n">
        <v>0.2401409932047617</v>
      </c>
      <c r="AN13" s="24" t="n">
        <v>0.1782644187214157</v>
      </c>
      <c r="AO13" s="24" t="n">
        <v>0.1782720052938852</v>
      </c>
      <c r="AP13" s="24" t="n">
        <v>0.2213094689095111</v>
      </c>
      <c r="AQ13" s="24" t="n">
        <v>0.1478812193373957</v>
      </c>
      <c r="AR13" s="24" t="n">
        <v>0.208768574855788</v>
      </c>
      <c r="AS13" s="24" t="n">
        <v>0.2413413151653901</v>
      </c>
      <c r="AU13" s="24" t="n">
        <v>0.1834296435159823</v>
      </c>
      <c r="AV13" s="24" t="n">
        <v>0.2332683720280777</v>
      </c>
      <c r="AW13" s="24" t="n">
        <v>0.2648531283977195</v>
      </c>
      <c r="AX13" s="24" t="n">
        <v>0.1329730593337094</v>
      </c>
    </row>
    <row r="14" ht="19" customHeight="1">
      <c r="B14" s="26" t="inlineStr">
        <is>
          <t>Don’t know</t>
        </is>
      </c>
      <c r="C14" s="24" t="n">
        <v>0.09344821507375713</v>
      </c>
      <c r="D14" s="24" t="n">
        <v>0.06868204622962018</v>
      </c>
      <c r="E14" s="24" t="n">
        <v>0.1175566744790842</v>
      </c>
      <c r="G14" s="24" t="n">
        <v>0.06300063724896093</v>
      </c>
      <c r="H14" s="24" t="n">
        <v>0.05984615169521702</v>
      </c>
      <c r="I14" s="24" t="n">
        <v>0.1015903980096561</v>
      </c>
      <c r="J14" s="24" t="n">
        <v>0.1038029472964198</v>
      </c>
      <c r="K14" s="24" t="n">
        <v>0.1174425741502224</v>
      </c>
      <c r="L14" s="24" t="n">
        <v>0.1097200059696899</v>
      </c>
      <c r="N14" s="24" t="n">
        <v>0.08362154424640315</v>
      </c>
      <c r="O14" s="24" t="n">
        <v>0.08718264286369391</v>
      </c>
      <c r="P14" s="24" t="n">
        <v>0.095990725331836</v>
      </c>
      <c r="Q14" s="24" t="n">
        <v>0.09201531561532746</v>
      </c>
      <c r="R14" s="24" t="n">
        <v>0.08624286436081255</v>
      </c>
      <c r="S14" s="24" t="n">
        <v>0.06797705264514528</v>
      </c>
      <c r="T14" s="24" t="n">
        <v>0.08393811111724535</v>
      </c>
      <c r="U14" s="24" t="n">
        <v>0.09570414823572879</v>
      </c>
      <c r="V14" s="24" t="n">
        <v>0.1222434414972288</v>
      </c>
      <c r="W14" s="24" t="n">
        <v>0.09559220419567739</v>
      </c>
      <c r="Y14" s="24" t="n">
        <v>0.08356305518257154</v>
      </c>
      <c r="Z14" s="24" t="n">
        <v>0.1183365564048339</v>
      </c>
      <c r="AA14" s="24" t="n">
        <v>0.06174329891086238</v>
      </c>
      <c r="AB14" s="24" t="n">
        <v>0.1061904156779273</v>
      </c>
      <c r="AD14" s="24" t="n">
        <v>0.07097132226999198</v>
      </c>
      <c r="AE14" s="24" t="n">
        <v>0.0708141106581168</v>
      </c>
      <c r="AF14" s="24" t="n">
        <v>0.1289863063940236</v>
      </c>
      <c r="AG14" s="24" t="n">
        <v>0.0700249177966565</v>
      </c>
      <c r="AH14" s="24" t="n">
        <v>0.07094719779248086</v>
      </c>
      <c r="AI14" s="24" t="n">
        <v>0.3092260928203756</v>
      </c>
      <c r="AJ14" s="24" t="n">
        <v>0.1331013919006774</v>
      </c>
      <c r="AL14" s="24" t="n">
        <v>0.06864067535654955</v>
      </c>
      <c r="AM14" s="24" t="n">
        <v>0.07945783605631296</v>
      </c>
      <c r="AN14" s="24" t="n">
        <v>0.1277138725810813</v>
      </c>
      <c r="AO14" s="24" t="n">
        <v>0.07582401015523871</v>
      </c>
      <c r="AP14" s="24" t="n">
        <v>0.04662389839883262</v>
      </c>
      <c r="AQ14" s="24" t="n">
        <v>0.1898221364031081</v>
      </c>
      <c r="AR14" s="24" t="n">
        <v>0.1927302583720181</v>
      </c>
      <c r="AS14" s="24" t="n">
        <v>0.09224478118508547</v>
      </c>
      <c r="AU14" s="24" t="n">
        <v>0.09883500012216895</v>
      </c>
      <c r="AV14" s="24" t="n">
        <v>0.1084891492767576</v>
      </c>
      <c r="AW14" s="24" t="n">
        <v>0.06734627373831405</v>
      </c>
      <c r="AX14" s="24" t="n">
        <v>0.1164359244790627</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7.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do you think the government should change, if at all, the level of each of the following?: Training for prison 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Significantly decrease</t>
        </is>
      </c>
      <c r="C9" s="24" t="n">
        <v>0.009732783371625944</v>
      </c>
      <c r="D9" s="24" t="n">
        <v>0.01212090352337489</v>
      </c>
      <c r="E9" s="24" t="n">
        <v>0.00654676278412105</v>
      </c>
      <c r="G9" s="24" t="n">
        <v>0.01209275001092007</v>
      </c>
      <c r="H9" s="24" t="n">
        <v>0.0174484962694921</v>
      </c>
      <c r="I9" s="24" t="n">
        <v>0.01521105116967965</v>
      </c>
      <c r="J9" s="24" t="n">
        <v>0.002944410787813208</v>
      </c>
      <c r="K9" s="24" t="n">
        <v>0.00368449938216065</v>
      </c>
      <c r="L9" s="24" t="n">
        <v>0.007042699070353332</v>
      </c>
      <c r="N9" s="24" t="n">
        <v>0.01509521562893749</v>
      </c>
      <c r="O9" s="24" t="n">
        <v>0.01943423013680877</v>
      </c>
      <c r="P9" s="24" t="n">
        <v>0.01727733921015229</v>
      </c>
      <c r="Q9" s="24" t="n">
        <v>0.002255417880903722</v>
      </c>
      <c r="R9" s="24" t="n">
        <v>0.01233613437117847</v>
      </c>
      <c r="S9" s="24" t="n">
        <v>0.0154013389166629</v>
      </c>
      <c r="T9" s="24" t="n">
        <v>0</v>
      </c>
      <c r="U9" s="24" t="n">
        <v>0.009815037144493149</v>
      </c>
      <c r="V9" s="24" t="n">
        <v>0.006822650521978254</v>
      </c>
      <c r="W9" s="24" t="n">
        <v>0.005514002919192378</v>
      </c>
      <c r="Y9" s="24" t="n">
        <v>0.003326495926107246</v>
      </c>
      <c r="Z9" s="24" t="n">
        <v>0.006263480391014706</v>
      </c>
      <c r="AA9" s="24" t="n">
        <v>0.0133156925818646</v>
      </c>
      <c r="AB9" s="24" t="n">
        <v>0.0170997502016506</v>
      </c>
      <c r="AD9" s="24" t="n">
        <v>0.004033986532025703</v>
      </c>
      <c r="AE9" s="24" t="n">
        <v>0.009630479109961796</v>
      </c>
      <c r="AF9" s="24" t="n">
        <v>0.008335228595053045</v>
      </c>
      <c r="AG9" s="24" t="n">
        <v>0.008959222161303858</v>
      </c>
      <c r="AH9" s="24" t="n">
        <v>0.01871469650797099</v>
      </c>
      <c r="AI9" s="24" t="n">
        <v>0</v>
      </c>
      <c r="AJ9" s="24" t="n">
        <v>0.01038016795339333</v>
      </c>
      <c r="AL9" s="24" t="n">
        <v>0.004730051647395626</v>
      </c>
      <c r="AM9" s="24" t="n">
        <v>0.01233783364939707</v>
      </c>
      <c r="AN9" s="24" t="n">
        <v>0.01005257126653066</v>
      </c>
      <c r="AO9" s="24" t="n">
        <v>0.01025318124125746</v>
      </c>
      <c r="AP9" s="24" t="n">
        <v>0.01536968135520672</v>
      </c>
      <c r="AQ9" s="24" t="n">
        <v>0</v>
      </c>
      <c r="AR9" s="24" t="n">
        <v>0</v>
      </c>
      <c r="AS9" s="24" t="n">
        <v>0.01900714653079449</v>
      </c>
      <c r="AU9" s="24" t="n">
        <v>0.009562346337793752</v>
      </c>
      <c r="AV9" s="24" t="n">
        <v>0.00527951479565211</v>
      </c>
      <c r="AW9" s="24" t="n">
        <v>0.01083008548269885</v>
      </c>
      <c r="AX9" s="24" t="n">
        <v>0.01492829548441389</v>
      </c>
    </row>
    <row r="10" ht="19" customHeight="1">
      <c r="B10" s="26" t="inlineStr">
        <is>
          <t>Slightly decrease</t>
        </is>
      </c>
      <c r="C10" s="24" t="n">
        <v>0.02169729008505413</v>
      </c>
      <c r="D10" s="24" t="n">
        <v>0.01968128954738674</v>
      </c>
      <c r="E10" s="24" t="n">
        <v>0.02373452040972068</v>
      </c>
      <c r="G10" s="24" t="n">
        <v>0.06108835833710317</v>
      </c>
      <c r="H10" s="24" t="n">
        <v>0.01722399574180199</v>
      </c>
      <c r="I10" s="24" t="n">
        <v>0.02896508105924112</v>
      </c>
      <c r="J10" s="24" t="n">
        <v>0.01939180654149592</v>
      </c>
      <c r="K10" s="24" t="n">
        <v>0.01110499347701309</v>
      </c>
      <c r="L10" s="24" t="n">
        <v>0.002463679740351603</v>
      </c>
      <c r="N10" s="24" t="n">
        <v>0.03817757354333086</v>
      </c>
      <c r="O10" s="24" t="n">
        <v>0.02152155595977384</v>
      </c>
      <c r="P10" s="24" t="n">
        <v>0.01037289348732007</v>
      </c>
      <c r="Q10" s="24" t="n">
        <v>0.03743361021241066</v>
      </c>
      <c r="R10" s="24" t="n">
        <v>0.01795462836399794</v>
      </c>
      <c r="S10" s="24" t="n">
        <v>0.02304269637658329</v>
      </c>
      <c r="T10" s="24" t="n">
        <v>0.01820470910541239</v>
      </c>
      <c r="U10" s="24" t="n">
        <v>0.02766991381177549</v>
      </c>
      <c r="V10" s="24" t="n">
        <v>0.01839355499245498</v>
      </c>
      <c r="W10" s="24" t="n">
        <v>0.01196391090934377</v>
      </c>
      <c r="Y10" s="24" t="n">
        <v>0.01413834523463196</v>
      </c>
      <c r="Z10" s="24" t="n">
        <v>0.01480854895072452</v>
      </c>
      <c r="AA10" s="24" t="n">
        <v>0.03677417151744607</v>
      </c>
      <c r="AB10" s="24" t="n">
        <v>0.02374380816043931</v>
      </c>
      <c r="AD10" s="24" t="n">
        <v>0.01395834345157606</v>
      </c>
      <c r="AE10" s="24" t="n">
        <v>0.02059694858701095</v>
      </c>
      <c r="AF10" s="24" t="n">
        <v>0.01380935184458391</v>
      </c>
      <c r="AG10" s="24" t="n">
        <v>0.05879154968323072</v>
      </c>
      <c r="AH10" s="24" t="n">
        <v>0.02493331216799319</v>
      </c>
      <c r="AI10" s="24" t="n">
        <v>0</v>
      </c>
      <c r="AJ10" s="24" t="n">
        <v>0.02276234932327276</v>
      </c>
      <c r="AL10" s="24" t="n">
        <v>0.01845345323194501</v>
      </c>
      <c r="AM10" s="24" t="n">
        <v>0.02274261660846883</v>
      </c>
      <c r="AN10" s="24" t="n">
        <v>0.00515176514788154</v>
      </c>
      <c r="AO10" s="24" t="n">
        <v>0.07324724340492637</v>
      </c>
      <c r="AP10" s="24" t="n">
        <v>0.01601554580790603</v>
      </c>
      <c r="AQ10" s="24" t="n">
        <v>0</v>
      </c>
      <c r="AR10" s="24" t="n">
        <v>0.006511227078925453</v>
      </c>
      <c r="AS10" s="24" t="n">
        <v>0.03510914853952047</v>
      </c>
      <c r="AU10" s="24" t="n">
        <v>0.01408120005462097</v>
      </c>
      <c r="AV10" s="24" t="n">
        <v>0.009620339021416796</v>
      </c>
      <c r="AW10" s="24" t="n">
        <v>0.01482015444186058</v>
      </c>
      <c r="AX10" s="24" t="n">
        <v>0.06528476495694978</v>
      </c>
    </row>
    <row r="11" ht="19" customHeight="1">
      <c r="B11" s="26" t="inlineStr">
        <is>
          <t>Keep the same</t>
        </is>
      </c>
      <c r="C11" s="24" t="n">
        <v>0.09637023493898433</v>
      </c>
      <c r="D11" s="24" t="n">
        <v>0.1131404490699395</v>
      </c>
      <c r="E11" s="24" t="n">
        <v>0.0802546520057438</v>
      </c>
      <c r="G11" s="24" t="n">
        <v>0.1488260793693018</v>
      </c>
      <c r="H11" s="24" t="n">
        <v>0.1261150022877299</v>
      </c>
      <c r="I11" s="24" t="n">
        <v>0.1277617636921145</v>
      </c>
      <c r="J11" s="24" t="n">
        <v>0.09586701617338127</v>
      </c>
      <c r="K11" s="24" t="n">
        <v>0.04958444251630367</v>
      </c>
      <c r="L11" s="24" t="n">
        <v>0.04402825947249721</v>
      </c>
      <c r="N11" s="24" t="n">
        <v>0.08081838213385971</v>
      </c>
      <c r="O11" s="24" t="n">
        <v>0.1227965354993136</v>
      </c>
      <c r="P11" s="24" t="n">
        <v>0.1071063120366171</v>
      </c>
      <c r="Q11" s="24" t="n">
        <v>0.07008395827949129</v>
      </c>
      <c r="R11" s="24" t="n">
        <v>0.07852379824238843</v>
      </c>
      <c r="S11" s="24" t="n">
        <v>0.1255796231929999</v>
      </c>
      <c r="T11" s="24" t="n">
        <v>0.08268975744897039</v>
      </c>
      <c r="U11" s="24" t="n">
        <v>0.1074508378612587</v>
      </c>
      <c r="V11" s="24" t="n">
        <v>0.102631256359683</v>
      </c>
      <c r="W11" s="24" t="n">
        <v>0.07305081621120892</v>
      </c>
      <c r="Y11" s="24" t="n">
        <v>0.1023719586109651</v>
      </c>
      <c r="Z11" s="24" t="n">
        <v>0.06566741559812685</v>
      </c>
      <c r="AA11" s="24" t="n">
        <v>0.1034934905227868</v>
      </c>
      <c r="AB11" s="24" t="n">
        <v>0.115489434935309</v>
      </c>
      <c r="AD11" s="24" t="n">
        <v>0.0872244347031671</v>
      </c>
      <c r="AE11" s="24" t="n">
        <v>0.09058505191946919</v>
      </c>
      <c r="AF11" s="24" t="n">
        <v>0.09271387124182089</v>
      </c>
      <c r="AG11" s="24" t="n">
        <v>0.1077819461020437</v>
      </c>
      <c r="AH11" s="24" t="n">
        <v>0.1278691463805809</v>
      </c>
      <c r="AI11" s="24" t="n">
        <v>0.1251171210785089</v>
      </c>
      <c r="AJ11" s="24" t="n">
        <v>0.08708108856342342</v>
      </c>
      <c r="AL11" s="24" t="n">
        <v>0.1015049120533073</v>
      </c>
      <c r="AM11" s="24" t="n">
        <v>0.1001456195710016</v>
      </c>
      <c r="AN11" s="24" t="n">
        <v>0.08765509705395133</v>
      </c>
      <c r="AO11" s="24" t="n">
        <v>0.09190250305957555</v>
      </c>
      <c r="AP11" s="24" t="n">
        <v>0.1003018429375578</v>
      </c>
      <c r="AQ11" s="24" t="n">
        <v>0.1270922424558775</v>
      </c>
      <c r="AR11" s="24" t="n">
        <v>0.0684453961629716</v>
      </c>
      <c r="AS11" s="24" t="n">
        <v>0.07091856569042847</v>
      </c>
      <c r="AU11" s="24" t="n">
        <v>0.07616846439061138</v>
      </c>
      <c r="AV11" s="24" t="n">
        <v>0.08190883203790346</v>
      </c>
      <c r="AW11" s="24" t="n">
        <v>0.06891839226427758</v>
      </c>
      <c r="AX11" s="24" t="n">
        <v>0.2024828802175455</v>
      </c>
    </row>
    <row r="12" ht="19" customHeight="1">
      <c r="B12" s="26" t="inlineStr">
        <is>
          <t>Slightly increase</t>
        </is>
      </c>
      <c r="C12" s="24" t="n">
        <v>0.3640348040427777</v>
      </c>
      <c r="D12" s="24" t="n">
        <v>0.3568483345958387</v>
      </c>
      <c r="E12" s="24" t="n">
        <v>0.3717556600087403</v>
      </c>
      <c r="G12" s="24" t="n">
        <v>0.4103934715915259</v>
      </c>
      <c r="H12" s="24" t="n">
        <v>0.3804474799205383</v>
      </c>
      <c r="I12" s="24" t="n">
        <v>0.380393574251701</v>
      </c>
      <c r="J12" s="24" t="n">
        <v>0.3884293971287519</v>
      </c>
      <c r="K12" s="24" t="n">
        <v>0.3113524262295094</v>
      </c>
      <c r="L12" s="24" t="n">
        <v>0.3224680666771803</v>
      </c>
      <c r="N12" s="24" t="n">
        <v>0.3849629264356872</v>
      </c>
      <c r="O12" s="24" t="n">
        <v>0.3471622014031184</v>
      </c>
      <c r="P12" s="24" t="n">
        <v>0.4042947843851403</v>
      </c>
      <c r="Q12" s="24" t="n">
        <v>0.3983808877650101</v>
      </c>
      <c r="R12" s="24" t="n">
        <v>0.3834604376580991</v>
      </c>
      <c r="S12" s="24" t="n">
        <v>0.3493402819882543</v>
      </c>
      <c r="T12" s="24" t="n">
        <v>0.3897868989260946</v>
      </c>
      <c r="U12" s="24" t="n">
        <v>0.2756770127645709</v>
      </c>
      <c r="V12" s="24" t="n">
        <v>0.359884486830976</v>
      </c>
      <c r="W12" s="24" t="n">
        <v>0.4010684169244766</v>
      </c>
      <c r="Y12" s="24" t="n">
        <v>0.3418376712862238</v>
      </c>
      <c r="Z12" s="24" t="n">
        <v>0.3804249571618095</v>
      </c>
      <c r="AA12" s="24" t="n">
        <v>0.4099178113106718</v>
      </c>
      <c r="AB12" s="24" t="n">
        <v>0.3306176820865537</v>
      </c>
      <c r="AD12" s="24" t="n">
        <v>0.3604892931873329</v>
      </c>
      <c r="AE12" s="24" t="n">
        <v>0.3668248189397251</v>
      </c>
      <c r="AF12" s="24" t="n">
        <v>0.2996653434856499</v>
      </c>
      <c r="AG12" s="24" t="n">
        <v>0.3239756628240685</v>
      </c>
      <c r="AH12" s="24" t="n">
        <v>0.3673985520530191</v>
      </c>
      <c r="AI12" s="24" t="n">
        <v>0.3081516941293214</v>
      </c>
      <c r="AJ12" s="24" t="n">
        <v>0.4017560249763117</v>
      </c>
      <c r="AL12" s="24" t="n">
        <v>0.3456548261628214</v>
      </c>
      <c r="AM12" s="24" t="n">
        <v>0.4129028577369936</v>
      </c>
      <c r="AN12" s="24" t="n">
        <v>0.2831616621519649</v>
      </c>
      <c r="AO12" s="24" t="n">
        <v>0.3640183599584038</v>
      </c>
      <c r="AP12" s="24" t="n">
        <v>0.3713730097989592</v>
      </c>
      <c r="AQ12" s="24" t="n">
        <v>0.362925592022017</v>
      </c>
      <c r="AR12" s="24" t="n">
        <v>0.3548482833593639</v>
      </c>
      <c r="AS12" s="24" t="n">
        <v>0.3452622523051281</v>
      </c>
      <c r="AU12" s="24" t="n">
        <v>0.3875950161770926</v>
      </c>
      <c r="AV12" s="24" t="n">
        <v>0.3441998192103646</v>
      </c>
      <c r="AW12" s="24" t="n">
        <v>0.3565325290091401</v>
      </c>
      <c r="AX12" s="24" t="n">
        <v>0.3823508961470865</v>
      </c>
    </row>
    <row r="13" ht="19" customHeight="1">
      <c r="B13" s="26" t="inlineStr">
        <is>
          <t>Significantly increase</t>
        </is>
      </c>
      <c r="C13" s="24" t="n">
        <v>0.4467334927518137</v>
      </c>
      <c r="D13" s="24" t="n">
        <v>0.4429035233608231</v>
      </c>
      <c r="E13" s="24" t="n">
        <v>0.4504989222974535</v>
      </c>
      <c r="G13" s="24" t="n">
        <v>0.2976592713597688</v>
      </c>
      <c r="H13" s="24" t="n">
        <v>0.4176180801299955</v>
      </c>
      <c r="I13" s="24" t="n">
        <v>0.390302079146017</v>
      </c>
      <c r="J13" s="24" t="n">
        <v>0.4414489357791408</v>
      </c>
      <c r="K13" s="24" t="n">
        <v>0.5380146931159399</v>
      </c>
      <c r="L13" s="24" t="n">
        <v>0.5573508863904336</v>
      </c>
      <c r="N13" s="24" t="n">
        <v>0.4130735359550858</v>
      </c>
      <c r="O13" s="24" t="n">
        <v>0.4423290704969495</v>
      </c>
      <c r="P13" s="24" t="n">
        <v>0.411155531929016</v>
      </c>
      <c r="Q13" s="24" t="n">
        <v>0.41857029808081</v>
      </c>
      <c r="R13" s="24" t="n">
        <v>0.4613528640167734</v>
      </c>
      <c r="S13" s="24" t="n">
        <v>0.4512269562597799</v>
      </c>
      <c r="T13" s="24" t="n">
        <v>0.4353901641943302</v>
      </c>
      <c r="U13" s="24" t="n">
        <v>0.504861869812637</v>
      </c>
      <c r="V13" s="24" t="n">
        <v>0.4495520347780278</v>
      </c>
      <c r="W13" s="24" t="n">
        <v>0.4360287403332244</v>
      </c>
      <c r="Y13" s="24" t="n">
        <v>0.4996384607996142</v>
      </c>
      <c r="Z13" s="24" t="n">
        <v>0.4433058637294254</v>
      </c>
      <c r="AA13" s="24" t="n">
        <v>0.3909157335630569</v>
      </c>
      <c r="AB13" s="24" t="n">
        <v>0.4422736342715345</v>
      </c>
      <c r="AD13" s="24" t="n">
        <v>0.4795373580958935</v>
      </c>
      <c r="AE13" s="24" t="n">
        <v>0.4740336669343159</v>
      </c>
      <c r="AF13" s="24" t="n">
        <v>0.5082758687413409</v>
      </c>
      <c r="AG13" s="24" t="n">
        <v>0.4275760130127935</v>
      </c>
      <c r="AH13" s="24" t="n">
        <v>0.4241148093837019</v>
      </c>
      <c r="AI13" s="24" t="n">
        <v>0.3505262067629085</v>
      </c>
      <c r="AJ13" s="24" t="n">
        <v>0.3839977923402524</v>
      </c>
      <c r="AL13" s="24" t="n">
        <v>0.4825749798516302</v>
      </c>
      <c r="AM13" s="24" t="n">
        <v>0.4060190794356339</v>
      </c>
      <c r="AN13" s="24" t="n">
        <v>0.5372843774825813</v>
      </c>
      <c r="AO13" s="24" t="n">
        <v>0.3987772585102584</v>
      </c>
      <c r="AP13" s="24" t="n">
        <v>0.4704944811984031</v>
      </c>
      <c r="AQ13" s="24" t="n">
        <v>0.3443880152669783</v>
      </c>
      <c r="AR13" s="24" t="n">
        <v>0.4695833286440004</v>
      </c>
      <c r="AS13" s="24" t="n">
        <v>0.4584145169887494</v>
      </c>
      <c r="AU13" s="24" t="n">
        <v>0.449020875371531</v>
      </c>
      <c r="AV13" s="24" t="n">
        <v>0.4877355823051817</v>
      </c>
      <c r="AW13" s="24" t="n">
        <v>0.5144101314425118</v>
      </c>
      <c r="AX13" s="24" t="n">
        <v>0.2361923718024733</v>
      </c>
    </row>
    <row r="14" ht="19" customHeight="1">
      <c r="B14" s="26" t="inlineStr">
        <is>
          <t>Don’t know</t>
        </is>
      </c>
      <c r="C14" s="24" t="n">
        <v>0.0614313948097442</v>
      </c>
      <c r="D14" s="24" t="n">
        <v>0.05530549990263707</v>
      </c>
      <c r="E14" s="24" t="n">
        <v>0.06720948249422064</v>
      </c>
      <c r="G14" s="24" t="n">
        <v>0.06994006933138031</v>
      </c>
      <c r="H14" s="24" t="n">
        <v>0.04114694565044227</v>
      </c>
      <c r="I14" s="24" t="n">
        <v>0.05736645068124682</v>
      </c>
      <c r="J14" s="24" t="n">
        <v>0.05191843358941692</v>
      </c>
      <c r="K14" s="24" t="n">
        <v>0.08625894527907325</v>
      </c>
      <c r="L14" s="24" t="n">
        <v>0.06664640864918381</v>
      </c>
      <c r="N14" s="24" t="n">
        <v>0.06787236630309866</v>
      </c>
      <c r="O14" s="24" t="n">
        <v>0.04675640650403603</v>
      </c>
      <c r="P14" s="24" t="n">
        <v>0.04979313895175424</v>
      </c>
      <c r="Q14" s="24" t="n">
        <v>0.07327582778137416</v>
      </c>
      <c r="R14" s="24" t="n">
        <v>0.04637213734756262</v>
      </c>
      <c r="S14" s="24" t="n">
        <v>0.03540910326571966</v>
      </c>
      <c r="T14" s="24" t="n">
        <v>0.07392847032519251</v>
      </c>
      <c r="U14" s="24" t="n">
        <v>0.0745253286052647</v>
      </c>
      <c r="V14" s="24" t="n">
        <v>0.06271601651688005</v>
      </c>
      <c r="W14" s="24" t="n">
        <v>0.07237411270255405</v>
      </c>
      <c r="Y14" s="24" t="n">
        <v>0.03868706814245769</v>
      </c>
      <c r="Z14" s="24" t="n">
        <v>0.08952973416889901</v>
      </c>
      <c r="AA14" s="24" t="n">
        <v>0.04558310050417386</v>
      </c>
      <c r="AB14" s="24" t="n">
        <v>0.07077569034451286</v>
      </c>
      <c r="AD14" s="24" t="n">
        <v>0.05475658403000484</v>
      </c>
      <c r="AE14" s="24" t="n">
        <v>0.03832903450951699</v>
      </c>
      <c r="AF14" s="24" t="n">
        <v>0.07720033609155141</v>
      </c>
      <c r="AG14" s="24" t="n">
        <v>0.07291560621655946</v>
      </c>
      <c r="AH14" s="24" t="n">
        <v>0.03696948350673372</v>
      </c>
      <c r="AI14" s="24" t="n">
        <v>0.2162049780292613</v>
      </c>
      <c r="AJ14" s="24" t="n">
        <v>0.09402257684334646</v>
      </c>
      <c r="AL14" s="24" t="n">
        <v>0.04708177705290024</v>
      </c>
      <c r="AM14" s="24" t="n">
        <v>0.04585199299850497</v>
      </c>
      <c r="AN14" s="24" t="n">
        <v>0.07669452689709044</v>
      </c>
      <c r="AO14" s="24" t="n">
        <v>0.06180145382557849</v>
      </c>
      <c r="AP14" s="24" t="n">
        <v>0.02644543890196707</v>
      </c>
      <c r="AQ14" s="24" t="n">
        <v>0.1655941502551271</v>
      </c>
      <c r="AR14" s="24" t="n">
        <v>0.1006117647547388</v>
      </c>
      <c r="AS14" s="24" t="n">
        <v>0.07128836994537897</v>
      </c>
      <c r="AU14" s="24" t="n">
        <v>0.06357209766835031</v>
      </c>
      <c r="AV14" s="24" t="n">
        <v>0.07125591262948115</v>
      </c>
      <c r="AW14" s="24" t="n">
        <v>0.03448870735951128</v>
      </c>
      <c r="AX14" s="24" t="n">
        <v>0.09876079139153097</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8.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do you think the government should change, if at all, the level of each of the following?: Support for prison officers e.g. wellbeing and mental health support</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Significantly decrease</t>
        </is>
      </c>
      <c r="C9" s="24" t="n">
        <v>0.007560162061321007</v>
      </c>
      <c r="D9" s="24" t="n">
        <v>0.01014766785161322</v>
      </c>
      <c r="E9" s="24" t="n">
        <v>0.005051716362524702</v>
      </c>
      <c r="G9" s="24" t="n">
        <v>0.01942442738884038</v>
      </c>
      <c r="H9" s="24" t="n">
        <v>0.005932143915044385</v>
      </c>
      <c r="I9" s="24" t="n">
        <v>0.003591093994303257</v>
      </c>
      <c r="J9" s="24" t="n">
        <v>0.01614984181696084</v>
      </c>
      <c r="K9" s="24" t="n">
        <v>0.003544222297127963</v>
      </c>
      <c r="L9" s="24" t="n">
        <v>0</v>
      </c>
      <c r="N9" s="24" t="n">
        <v>0.0115018261426754</v>
      </c>
      <c r="O9" s="24" t="n">
        <v>0.03230992992749847</v>
      </c>
      <c r="P9" s="24" t="n">
        <v>0.008804507322693151</v>
      </c>
      <c r="Q9" s="24" t="n">
        <v>0</v>
      </c>
      <c r="R9" s="24" t="n">
        <v>0</v>
      </c>
      <c r="S9" s="24" t="n">
        <v>0.01111252895724812</v>
      </c>
      <c r="T9" s="24" t="n">
        <v>0.00446611866868039</v>
      </c>
      <c r="U9" s="24" t="n">
        <v>0.007602646303838205</v>
      </c>
      <c r="V9" s="24" t="n">
        <v>0.006995468050190349</v>
      </c>
      <c r="W9" s="24" t="n">
        <v>0.005514002919192378</v>
      </c>
      <c r="Y9" s="24" t="n">
        <v>0.003586127122018719</v>
      </c>
      <c r="Z9" s="24" t="n">
        <v>0.005762607846669604</v>
      </c>
      <c r="AA9" s="24" t="n">
        <v>0.01279234726237181</v>
      </c>
      <c r="AB9" s="24" t="n">
        <v>0.009113658093650938</v>
      </c>
      <c r="AD9" s="24" t="n">
        <v>0.003580114764390325</v>
      </c>
      <c r="AE9" s="24" t="n">
        <v>0.006644781453853439</v>
      </c>
      <c r="AF9" s="24" t="n">
        <v>0</v>
      </c>
      <c r="AG9" s="24" t="n">
        <v>0.02754900744553149</v>
      </c>
      <c r="AH9" s="24" t="n">
        <v>0.004213551688080615</v>
      </c>
      <c r="AI9" s="24" t="n">
        <v>0.02728768377354839</v>
      </c>
      <c r="AJ9" s="24" t="n">
        <v>0.009949342594497331</v>
      </c>
      <c r="AL9" s="24" t="n">
        <v>0</v>
      </c>
      <c r="AM9" s="24" t="n">
        <v>0.009962561030783513</v>
      </c>
      <c r="AN9" s="24" t="n">
        <v>0.005452419740441305</v>
      </c>
      <c r="AO9" s="24" t="n">
        <v>0.02013695934717758</v>
      </c>
      <c r="AP9" s="24" t="n">
        <v>0.002692760378517295</v>
      </c>
      <c r="AQ9" s="24" t="n">
        <v>0.01373410455471024</v>
      </c>
      <c r="AR9" s="24" t="n">
        <v>0.01268481731826168</v>
      </c>
      <c r="AS9" s="24" t="n">
        <v>0</v>
      </c>
      <c r="AU9" s="24" t="n">
        <v>0.0069752578553414</v>
      </c>
      <c r="AV9" s="24" t="n">
        <v>0.004120054576684137</v>
      </c>
      <c r="AW9" s="24" t="n">
        <v>0.006289856687111842</v>
      </c>
      <c r="AX9" s="24" t="n">
        <v>0.01654981049437696</v>
      </c>
    </row>
    <row r="10" ht="19" customHeight="1">
      <c r="B10" s="26" t="inlineStr">
        <is>
          <t>Slightly decrease</t>
        </is>
      </c>
      <c r="C10" s="24" t="n">
        <v>0.03042914890984123</v>
      </c>
      <c r="D10" s="24" t="n">
        <v>0.03152169119042625</v>
      </c>
      <c r="E10" s="24" t="n">
        <v>0.02904530736218808</v>
      </c>
      <c r="G10" s="24" t="n">
        <v>0.05284344925130093</v>
      </c>
      <c r="H10" s="24" t="n">
        <v>0.05339540057511924</v>
      </c>
      <c r="I10" s="24" t="n">
        <v>0.04892875328326898</v>
      </c>
      <c r="J10" s="24" t="n">
        <v>0.01237675257266254</v>
      </c>
      <c r="K10" s="24" t="n">
        <v>0.01486540060244196</v>
      </c>
      <c r="L10" s="24" t="n">
        <v>0.007115352408980172</v>
      </c>
      <c r="N10" s="24" t="n">
        <v>0.03166504916990372</v>
      </c>
      <c r="O10" s="24" t="n">
        <v>0.04002781457777418</v>
      </c>
      <c r="P10" s="24" t="n">
        <v>0.03217656950897403</v>
      </c>
      <c r="Q10" s="24" t="n">
        <v>0.02911365181942654</v>
      </c>
      <c r="R10" s="24" t="n">
        <v>0.03202349180927576</v>
      </c>
      <c r="S10" s="24" t="n">
        <v>0.03589510703814257</v>
      </c>
      <c r="T10" s="24" t="n">
        <v>0.02747158092828287</v>
      </c>
      <c r="U10" s="24" t="n">
        <v>0.03608320966229703</v>
      </c>
      <c r="V10" s="24" t="n">
        <v>0.0329507664479955</v>
      </c>
      <c r="W10" s="24" t="n">
        <v>0.005596290069404934</v>
      </c>
      <c r="Y10" s="24" t="n">
        <v>0.02566731726514439</v>
      </c>
      <c r="Z10" s="24" t="n">
        <v>0.01674430430706998</v>
      </c>
      <c r="AA10" s="24" t="n">
        <v>0.03736575055427888</v>
      </c>
      <c r="AB10" s="24" t="n">
        <v>0.04367258633668523</v>
      </c>
      <c r="AD10" s="24" t="n">
        <v>0.03707269123453968</v>
      </c>
      <c r="AE10" s="24" t="n">
        <v>0.01787049045861933</v>
      </c>
      <c r="AF10" s="24" t="n">
        <v>0.02748154892006591</v>
      </c>
      <c r="AG10" s="24" t="n">
        <v>0.0471099156325666</v>
      </c>
      <c r="AH10" s="24" t="n">
        <v>0.03533915554626589</v>
      </c>
      <c r="AI10" s="24" t="n">
        <v>0</v>
      </c>
      <c r="AJ10" s="24" t="n">
        <v>0.04048573309565984</v>
      </c>
      <c r="AL10" s="24" t="n">
        <v>0.02686755343286814</v>
      </c>
      <c r="AM10" s="24" t="n">
        <v>0.03520678887821284</v>
      </c>
      <c r="AN10" s="24" t="n">
        <v>0.02678495787102575</v>
      </c>
      <c r="AO10" s="24" t="n">
        <v>0.04355878474285607</v>
      </c>
      <c r="AP10" s="24" t="n">
        <v>0.02837513407658933</v>
      </c>
      <c r="AQ10" s="24" t="n">
        <v>0.01195788456262294</v>
      </c>
      <c r="AR10" s="24" t="n">
        <v>0.02442223014043025</v>
      </c>
      <c r="AS10" s="24" t="n">
        <v>0.05062556920548893</v>
      </c>
      <c r="AU10" s="24" t="n">
        <v>0.02585962170674791</v>
      </c>
      <c r="AV10" s="24" t="n">
        <v>0.01346103917313415</v>
      </c>
      <c r="AW10" s="24" t="n">
        <v>0.03052451856780697</v>
      </c>
      <c r="AX10" s="24" t="n">
        <v>0.06365684404558017</v>
      </c>
    </row>
    <row r="11" ht="19" customHeight="1">
      <c r="B11" s="26" t="inlineStr">
        <is>
          <t>Keep the same</t>
        </is>
      </c>
      <c r="C11" s="24" t="n">
        <v>0.1268682688728036</v>
      </c>
      <c r="D11" s="24" t="n">
        <v>0.1455506124901554</v>
      </c>
      <c r="E11" s="24" t="n">
        <v>0.1085010888222339</v>
      </c>
      <c r="G11" s="24" t="n">
        <v>0.1651456192918486</v>
      </c>
      <c r="H11" s="24" t="n">
        <v>0.1442368900217268</v>
      </c>
      <c r="I11" s="24" t="n">
        <v>0.1488342542370169</v>
      </c>
      <c r="J11" s="24" t="n">
        <v>0.1296008145341065</v>
      </c>
      <c r="K11" s="24" t="n">
        <v>0.1092593580545439</v>
      </c>
      <c r="L11" s="24" t="n">
        <v>0.07934409086857061</v>
      </c>
      <c r="N11" s="24" t="n">
        <v>0.1463107030350311</v>
      </c>
      <c r="O11" s="24" t="n">
        <v>0.1089531883823705</v>
      </c>
      <c r="P11" s="24" t="n">
        <v>0.1290846804462324</v>
      </c>
      <c r="Q11" s="24" t="n">
        <v>0.1231654799266892</v>
      </c>
      <c r="R11" s="24" t="n">
        <v>0.1493348234199703</v>
      </c>
      <c r="S11" s="24" t="n">
        <v>0.1419916240819884</v>
      </c>
      <c r="T11" s="24" t="n">
        <v>0.07811765092750325</v>
      </c>
      <c r="U11" s="24" t="n">
        <v>0.1605663599518812</v>
      </c>
      <c r="V11" s="24" t="n">
        <v>0.1024464053793274</v>
      </c>
      <c r="W11" s="24" t="n">
        <v>0.1234264278354987</v>
      </c>
      <c r="Y11" s="24" t="n">
        <v>0.121627080220496</v>
      </c>
      <c r="Z11" s="24" t="n">
        <v>0.1254735561170824</v>
      </c>
      <c r="AA11" s="24" t="n">
        <v>0.1296302162713945</v>
      </c>
      <c r="AB11" s="24" t="n">
        <v>0.1315459507469743</v>
      </c>
      <c r="AD11" s="24" t="n">
        <v>0.1324376409274006</v>
      </c>
      <c r="AE11" s="24" t="n">
        <v>0.1114036472675986</v>
      </c>
      <c r="AF11" s="24" t="n">
        <v>0.09669797575387983</v>
      </c>
      <c r="AG11" s="24" t="n">
        <v>0.1251427320594751</v>
      </c>
      <c r="AH11" s="24" t="n">
        <v>0.1820403320135977</v>
      </c>
      <c r="AI11" s="24" t="n">
        <v>0.1644615123902365</v>
      </c>
      <c r="AJ11" s="24" t="n">
        <v>0.1169682227600542</v>
      </c>
      <c r="AL11" s="24" t="n">
        <v>0.1198711078878647</v>
      </c>
      <c r="AM11" s="24" t="n">
        <v>0.1026847275753409</v>
      </c>
      <c r="AN11" s="24" t="n">
        <v>0.096363767040562</v>
      </c>
      <c r="AO11" s="24" t="n">
        <v>0.1261377217199646</v>
      </c>
      <c r="AP11" s="24" t="n">
        <v>0.1733687777304594</v>
      </c>
      <c r="AQ11" s="24" t="n">
        <v>0.1298280153814188</v>
      </c>
      <c r="AR11" s="24" t="n">
        <v>0.07717508817264547</v>
      </c>
      <c r="AS11" s="24" t="n">
        <v>0.1771887355380553</v>
      </c>
      <c r="AU11" s="24" t="n">
        <v>0.09702831803510988</v>
      </c>
      <c r="AV11" s="24" t="n">
        <v>0.1363507735068337</v>
      </c>
      <c r="AW11" s="24" t="n">
        <v>0.07887979621531055</v>
      </c>
      <c r="AX11" s="24" t="n">
        <v>0.2487740972251655</v>
      </c>
    </row>
    <row r="12" ht="19" customHeight="1">
      <c r="B12" s="26" t="inlineStr">
        <is>
          <t>Slightly increase</t>
        </is>
      </c>
      <c r="C12" s="24" t="n">
        <v>0.3791197712404979</v>
      </c>
      <c r="D12" s="24" t="n">
        <v>0.3776776138767815</v>
      </c>
      <c r="E12" s="24" t="n">
        <v>0.3808166153246387</v>
      </c>
      <c r="G12" s="24" t="n">
        <v>0.3841018797621908</v>
      </c>
      <c r="H12" s="24" t="n">
        <v>0.3459415212878692</v>
      </c>
      <c r="I12" s="24" t="n">
        <v>0.4030575362250791</v>
      </c>
      <c r="J12" s="24" t="n">
        <v>0.3873687652471749</v>
      </c>
      <c r="K12" s="24" t="n">
        <v>0.3754420742690043</v>
      </c>
      <c r="L12" s="24" t="n">
        <v>0.37919236657401</v>
      </c>
      <c r="N12" s="24" t="n">
        <v>0.3134046297411501</v>
      </c>
      <c r="O12" s="24" t="n">
        <v>0.37034631031479</v>
      </c>
      <c r="P12" s="24" t="n">
        <v>0.3996502745899339</v>
      </c>
      <c r="Q12" s="24" t="n">
        <v>0.3437124014754899</v>
      </c>
      <c r="R12" s="24" t="n">
        <v>0.3802640927792641</v>
      </c>
      <c r="S12" s="24" t="n">
        <v>0.3820137634332927</v>
      </c>
      <c r="T12" s="24" t="n">
        <v>0.4262326307913357</v>
      </c>
      <c r="U12" s="24" t="n">
        <v>0.3544697466535479</v>
      </c>
      <c r="V12" s="24" t="n">
        <v>0.4120827831539631</v>
      </c>
      <c r="W12" s="24" t="n">
        <v>0.3639159939188782</v>
      </c>
      <c r="Y12" s="24" t="n">
        <v>0.3879828942213049</v>
      </c>
      <c r="Z12" s="24" t="n">
        <v>0.3780274116804055</v>
      </c>
      <c r="AA12" s="24" t="n">
        <v>0.3737490046777064</v>
      </c>
      <c r="AB12" s="24" t="n">
        <v>0.375407742219859</v>
      </c>
      <c r="AD12" s="24" t="n">
        <v>0.3693191161556686</v>
      </c>
      <c r="AE12" s="24" t="n">
        <v>0.4051740882480208</v>
      </c>
      <c r="AF12" s="24" t="n">
        <v>0.3832482986290376</v>
      </c>
      <c r="AG12" s="24" t="n">
        <v>0.3856398819601753</v>
      </c>
      <c r="AH12" s="24" t="n">
        <v>0.3464224345065358</v>
      </c>
      <c r="AI12" s="24" t="n">
        <v>0.3105122285171728</v>
      </c>
      <c r="AJ12" s="24" t="n">
        <v>0.3729775027761539</v>
      </c>
      <c r="AL12" s="24" t="n">
        <v>0.3813879773292709</v>
      </c>
      <c r="AM12" s="24" t="n">
        <v>0.4039547921551017</v>
      </c>
      <c r="AN12" s="24" t="n">
        <v>0.3200903488355316</v>
      </c>
      <c r="AO12" s="24" t="n">
        <v>0.3880741777674791</v>
      </c>
      <c r="AP12" s="24" t="n">
        <v>0.3905619920944058</v>
      </c>
      <c r="AQ12" s="24" t="n">
        <v>0.3444466564577874</v>
      </c>
      <c r="AR12" s="24" t="n">
        <v>0.3856882120011942</v>
      </c>
      <c r="AS12" s="24" t="n">
        <v>0.3445854288854015</v>
      </c>
      <c r="AU12" s="24" t="n">
        <v>0.3869400094536875</v>
      </c>
      <c r="AV12" s="24" t="n">
        <v>0.3750570850793225</v>
      </c>
      <c r="AW12" s="24" t="n">
        <v>0.3669736019418778</v>
      </c>
      <c r="AX12" s="24" t="n">
        <v>0.4011741240299724</v>
      </c>
    </row>
    <row r="13" ht="19" customHeight="1">
      <c r="B13" s="26" t="inlineStr">
        <is>
          <t>Significantly increase</t>
        </is>
      </c>
      <c r="C13" s="24" t="n">
        <v>0.3962345443265776</v>
      </c>
      <c r="D13" s="24" t="n">
        <v>0.3716390679021785</v>
      </c>
      <c r="E13" s="24" t="n">
        <v>0.4206116593160027</v>
      </c>
      <c r="G13" s="24" t="n">
        <v>0.328041994024194</v>
      </c>
      <c r="H13" s="24" t="n">
        <v>0.4134449807802112</v>
      </c>
      <c r="I13" s="24" t="n">
        <v>0.3303933269394468</v>
      </c>
      <c r="J13" s="24" t="n">
        <v>0.3720902797269302</v>
      </c>
      <c r="K13" s="24" t="n">
        <v>0.4230429811276858</v>
      </c>
      <c r="L13" s="24" t="n">
        <v>0.4820995848217813</v>
      </c>
      <c r="N13" s="24" t="n">
        <v>0.4383149636467735</v>
      </c>
      <c r="O13" s="24" t="n">
        <v>0.3888377731681899</v>
      </c>
      <c r="P13" s="24" t="n">
        <v>0.3996493238025234</v>
      </c>
      <c r="Q13" s="24" t="n">
        <v>0.4535363330970372</v>
      </c>
      <c r="R13" s="24" t="n">
        <v>0.3865398209567646</v>
      </c>
      <c r="S13" s="24" t="n">
        <v>0.363566091914572</v>
      </c>
      <c r="T13" s="24" t="n">
        <v>0.3999531623247022</v>
      </c>
      <c r="U13" s="24" t="n">
        <v>0.3789604023767668</v>
      </c>
      <c r="V13" s="24" t="n">
        <v>0.3696797943741619</v>
      </c>
      <c r="W13" s="24" t="n">
        <v>0.4259602463442834</v>
      </c>
      <c r="Y13" s="24" t="n">
        <v>0.4140806380752686</v>
      </c>
      <c r="Z13" s="24" t="n">
        <v>0.4046136698405217</v>
      </c>
      <c r="AA13" s="24" t="n">
        <v>0.3999373160451879</v>
      </c>
      <c r="AB13" s="24" t="n">
        <v>0.3650047916821405</v>
      </c>
      <c r="AD13" s="24" t="n">
        <v>0.4135082801341712</v>
      </c>
      <c r="AE13" s="24" t="n">
        <v>0.4171111741237455</v>
      </c>
      <c r="AF13" s="24" t="n">
        <v>0.4214290813324568</v>
      </c>
      <c r="AG13" s="24" t="n">
        <v>0.3693487402782429</v>
      </c>
      <c r="AH13" s="24" t="n">
        <v>0.3768073527077966</v>
      </c>
      <c r="AI13" s="24" t="n">
        <v>0.2841308163308224</v>
      </c>
      <c r="AJ13" s="24" t="n">
        <v>0.3719128495301776</v>
      </c>
      <c r="AL13" s="24" t="n">
        <v>0.4333847230506895</v>
      </c>
      <c r="AM13" s="24" t="n">
        <v>0.3984774086848119</v>
      </c>
      <c r="AN13" s="24" t="n">
        <v>0.5053270985779555</v>
      </c>
      <c r="AO13" s="24" t="n">
        <v>0.3751997287017521</v>
      </c>
      <c r="AP13" s="24" t="n">
        <v>0.3655747579358231</v>
      </c>
      <c r="AQ13" s="24" t="n">
        <v>0.3596949053752285</v>
      </c>
      <c r="AR13" s="24" t="n">
        <v>0.3847466354497893</v>
      </c>
      <c r="AS13" s="24" t="n">
        <v>0.3357022747230585</v>
      </c>
      <c r="AU13" s="24" t="n">
        <v>0.421768025528109</v>
      </c>
      <c r="AV13" s="24" t="n">
        <v>0.3979120077833982</v>
      </c>
      <c r="AW13" s="24" t="n">
        <v>0.4781372427318004</v>
      </c>
      <c r="AX13" s="24" t="n">
        <v>0.1909938829697021</v>
      </c>
    </row>
    <row r="14" ht="19" customHeight="1">
      <c r="B14" s="26" t="inlineStr">
        <is>
          <t>Don’t know</t>
        </is>
      </c>
      <c r="C14" s="24" t="n">
        <v>0.05978810458895865</v>
      </c>
      <c r="D14" s="24" t="n">
        <v>0.06346334668884519</v>
      </c>
      <c r="E14" s="24" t="n">
        <v>0.05597361281241194</v>
      </c>
      <c r="G14" s="24" t="n">
        <v>0.05044263028162548</v>
      </c>
      <c r="H14" s="24" t="n">
        <v>0.03704906342002917</v>
      </c>
      <c r="I14" s="24" t="n">
        <v>0.06519503532088501</v>
      </c>
      <c r="J14" s="24" t="n">
        <v>0.08241354610216507</v>
      </c>
      <c r="K14" s="24" t="n">
        <v>0.07384596364919593</v>
      </c>
      <c r="L14" s="24" t="n">
        <v>0.05224860532665779</v>
      </c>
      <c r="N14" s="24" t="n">
        <v>0.05880282826446587</v>
      </c>
      <c r="O14" s="24" t="n">
        <v>0.05952498362937703</v>
      </c>
      <c r="P14" s="24" t="n">
        <v>0.03063464432964311</v>
      </c>
      <c r="Q14" s="24" t="n">
        <v>0.0504721336813571</v>
      </c>
      <c r="R14" s="24" t="n">
        <v>0.05183777103472526</v>
      </c>
      <c r="S14" s="24" t="n">
        <v>0.06542088457475623</v>
      </c>
      <c r="T14" s="24" t="n">
        <v>0.06375885635949564</v>
      </c>
      <c r="U14" s="24" t="n">
        <v>0.06231763505166873</v>
      </c>
      <c r="V14" s="24" t="n">
        <v>0.07584478259436177</v>
      </c>
      <c r="W14" s="24" t="n">
        <v>0.07558703891274242</v>
      </c>
      <c r="Y14" s="24" t="n">
        <v>0.04705594309576748</v>
      </c>
      <c r="Z14" s="24" t="n">
        <v>0.0693784502082509</v>
      </c>
      <c r="AA14" s="24" t="n">
        <v>0.0465253651890605</v>
      </c>
      <c r="AB14" s="24" t="n">
        <v>0.07525527092069009</v>
      </c>
      <c r="AD14" s="24" t="n">
        <v>0.04408215678382947</v>
      </c>
      <c r="AE14" s="24" t="n">
        <v>0.04179581844816231</v>
      </c>
      <c r="AF14" s="24" t="n">
        <v>0.07114309536455997</v>
      </c>
      <c r="AG14" s="24" t="n">
        <v>0.0452097226240085</v>
      </c>
      <c r="AH14" s="24" t="n">
        <v>0.05517717353772325</v>
      </c>
      <c r="AI14" s="24" t="n">
        <v>0.2136077589882201</v>
      </c>
      <c r="AJ14" s="24" t="n">
        <v>0.08770634924345726</v>
      </c>
      <c r="AL14" s="24" t="n">
        <v>0.03848863829930652</v>
      </c>
      <c r="AM14" s="24" t="n">
        <v>0.04971372167574919</v>
      </c>
      <c r="AN14" s="24" t="n">
        <v>0.04598140793448403</v>
      </c>
      <c r="AO14" s="24" t="n">
        <v>0.04689262772077058</v>
      </c>
      <c r="AP14" s="24" t="n">
        <v>0.03942657778420509</v>
      </c>
      <c r="AQ14" s="24" t="n">
        <v>0.140338433668232</v>
      </c>
      <c r="AR14" s="24" t="n">
        <v>0.1152830169176792</v>
      </c>
      <c r="AS14" s="24" t="n">
        <v>0.09189799164799564</v>
      </c>
      <c r="AU14" s="24" t="n">
        <v>0.06142876742100423</v>
      </c>
      <c r="AV14" s="24" t="n">
        <v>0.07309903988062709</v>
      </c>
      <c r="AW14" s="24" t="n">
        <v>0.03919498385609246</v>
      </c>
      <c r="AX14" s="24" t="n">
        <v>0.07885124123520289</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59.xml><?xml version="1.0" encoding="utf-8"?>
<worksheet xmlns="http://schemas.openxmlformats.org/spreadsheetml/2006/main">
  <sheetPr>
    <outlinePr summaryBelow="1" summaryRight="1"/>
    <pageSetUpPr/>
  </sheetPr>
  <dimension ref="B2:AZ22"/>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should be the main goals of rehabilitation while someone is in prison? Select up to 3</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46" customHeight="1">
      <c r="B9" s="26" t="inlineStr">
        <is>
          <t>Reducing the chance that they reoffend after release</t>
        </is>
      </c>
      <c r="C9" s="24" t="n">
        <v>0.5241329362349127</v>
      </c>
      <c r="D9" s="24" t="n">
        <v>0.5182777776551155</v>
      </c>
      <c r="E9" s="24" t="n">
        <v>0.5293109758223249</v>
      </c>
      <c r="G9" s="24" t="n">
        <v>0.4709171679186215</v>
      </c>
      <c r="H9" s="24" t="n">
        <v>0.4537105282266176</v>
      </c>
      <c r="I9" s="24" t="n">
        <v>0.5093030723611047</v>
      </c>
      <c r="J9" s="24" t="n">
        <v>0.5372313603645505</v>
      </c>
      <c r="K9" s="24" t="n">
        <v>0.5864558594208229</v>
      </c>
      <c r="L9" s="24" t="n">
        <v>0.5759693397086959</v>
      </c>
      <c r="N9" s="24" t="n">
        <v>0.5152875176721624</v>
      </c>
      <c r="O9" s="24" t="n">
        <v>0.4679627895522416</v>
      </c>
      <c r="P9" s="24" t="n">
        <v>0.5156732231276592</v>
      </c>
      <c r="Q9" s="24" t="n">
        <v>0.5732855973107722</v>
      </c>
      <c r="R9" s="24" t="n">
        <v>0.4917572142036306</v>
      </c>
      <c r="S9" s="24" t="n">
        <v>0.575815241757838</v>
      </c>
      <c r="T9" s="24" t="n">
        <v>0.5762935890871889</v>
      </c>
      <c r="U9" s="24" t="n">
        <v>0.4786056961463006</v>
      </c>
      <c r="V9" s="24" t="n">
        <v>0.5373182563442828</v>
      </c>
      <c r="W9" s="24" t="n">
        <v>0.489693220912823</v>
      </c>
      <c r="Y9" s="24" t="n">
        <v>0.5567542483653338</v>
      </c>
      <c r="Z9" s="24" t="n">
        <v>0.5226994625197229</v>
      </c>
      <c r="AA9" s="24" t="n">
        <v>0.5103564874288913</v>
      </c>
      <c r="AB9" s="24" t="n">
        <v>0.5025131397997239</v>
      </c>
      <c r="AD9" s="24" t="n">
        <v>0.5023954079339062</v>
      </c>
      <c r="AE9" s="24" t="n">
        <v>0.574958241078547</v>
      </c>
      <c r="AF9" s="24" t="n">
        <v>0.5536641771891727</v>
      </c>
      <c r="AG9" s="24" t="n">
        <v>0.404824149083333</v>
      </c>
      <c r="AH9" s="24" t="n">
        <v>0.4822492894225098</v>
      </c>
      <c r="AI9" s="24" t="n">
        <v>0.3569850578786319</v>
      </c>
      <c r="AJ9" s="24" t="n">
        <v>0.5310771959543782</v>
      </c>
      <c r="AL9" s="24" t="n">
        <v>0.4815751023121821</v>
      </c>
      <c r="AM9" s="24" t="n">
        <v>0.5448349221878565</v>
      </c>
      <c r="AN9" s="24" t="n">
        <v>0.5745675235153306</v>
      </c>
      <c r="AO9" s="24" t="n">
        <v>0.4822701856314857</v>
      </c>
      <c r="AP9" s="24" t="n">
        <v>0.5490749942625732</v>
      </c>
      <c r="AQ9" s="24" t="n">
        <v>0.4992285266683602</v>
      </c>
      <c r="AR9" s="24" t="n">
        <v>0.4873755700293528</v>
      </c>
      <c r="AS9" s="24" t="n">
        <v>0.5510475451926955</v>
      </c>
      <c r="AU9" s="24" t="n">
        <v>0.4952585780118905</v>
      </c>
      <c r="AV9" s="24" t="n">
        <v>0.6079110533199565</v>
      </c>
      <c r="AW9" s="24" t="n">
        <v>0.5157175632849335</v>
      </c>
      <c r="AX9" s="24" t="n">
        <v>0.4413180696239479</v>
      </c>
    </row>
    <row r="10" ht="32" customHeight="1">
      <c r="B10" s="26" t="inlineStr">
        <is>
          <t>Treating drug and alcohol addiction</t>
        </is>
      </c>
      <c r="C10" s="24" t="n">
        <v>0.5090773508194868</v>
      </c>
      <c r="D10" s="24" t="n">
        <v>0.4577715056363316</v>
      </c>
      <c r="E10" s="24" t="n">
        <v>0.5591140797122699</v>
      </c>
      <c r="G10" s="24" t="n">
        <v>0.4289533514209212</v>
      </c>
      <c r="H10" s="24" t="n">
        <v>0.4655041328260764</v>
      </c>
      <c r="I10" s="24" t="n">
        <v>0.4548030314526353</v>
      </c>
      <c r="J10" s="24" t="n">
        <v>0.557876624515987</v>
      </c>
      <c r="K10" s="24" t="n">
        <v>0.5477496838018094</v>
      </c>
      <c r="L10" s="24" t="n">
        <v>0.5756722439184279</v>
      </c>
      <c r="N10" s="24" t="n">
        <v>0.5603838877057495</v>
      </c>
      <c r="O10" s="24" t="n">
        <v>0.5478561137667818</v>
      </c>
      <c r="P10" s="24" t="n">
        <v>0.4730077627485926</v>
      </c>
      <c r="Q10" s="24" t="n">
        <v>0.5635935251081102</v>
      </c>
      <c r="R10" s="24" t="n">
        <v>0.507096275080326</v>
      </c>
      <c r="S10" s="24" t="n">
        <v>0.4992298796914844</v>
      </c>
      <c r="T10" s="24" t="n">
        <v>0.5361562904130842</v>
      </c>
      <c r="U10" s="24" t="n">
        <v>0.4346280977249721</v>
      </c>
      <c r="V10" s="24" t="n">
        <v>0.520356316791025</v>
      </c>
      <c r="W10" s="24" t="n">
        <v>0.5465414807665273</v>
      </c>
      <c r="Y10" s="24" t="n">
        <v>0.5072636341567009</v>
      </c>
      <c r="Z10" s="24" t="n">
        <v>0.4614749513055772</v>
      </c>
      <c r="AA10" s="24" t="n">
        <v>0.5539404173493282</v>
      </c>
      <c r="AB10" s="24" t="n">
        <v>0.5209679569644734</v>
      </c>
      <c r="AD10" s="24" t="n">
        <v>0.5042994713616642</v>
      </c>
      <c r="AE10" s="24" t="n">
        <v>0.4944380862669577</v>
      </c>
      <c r="AF10" s="24" t="n">
        <v>0.5396440472825291</v>
      </c>
      <c r="AG10" s="24" t="n">
        <v>0.5462028014869482</v>
      </c>
      <c r="AH10" s="24" t="n">
        <v>0.5477992070891399</v>
      </c>
      <c r="AI10" s="24" t="n">
        <v>0.323890718620256</v>
      </c>
      <c r="AJ10" s="24" t="n">
        <v>0.5065828178847666</v>
      </c>
      <c r="AL10" s="24" t="n">
        <v>0.5055566231198938</v>
      </c>
      <c r="AM10" s="24" t="n">
        <v>0.4662072562179322</v>
      </c>
      <c r="AN10" s="24" t="n">
        <v>0.5629520341034656</v>
      </c>
      <c r="AO10" s="24" t="n">
        <v>0.4827338938850946</v>
      </c>
      <c r="AP10" s="24" t="n">
        <v>0.5394291421124396</v>
      </c>
      <c r="AQ10" s="24" t="n">
        <v>0.4808729860826049</v>
      </c>
      <c r="AR10" s="24" t="n">
        <v>0.5483453169919112</v>
      </c>
      <c r="AS10" s="24" t="n">
        <v>0.488164496349737</v>
      </c>
      <c r="AU10" s="24" t="n">
        <v>0.519373281792356</v>
      </c>
      <c r="AV10" s="24" t="n">
        <v>0.5496645681005466</v>
      </c>
      <c r="AW10" s="24" t="n">
        <v>0.5026658156932248</v>
      </c>
      <c r="AX10" s="24" t="n">
        <v>0.4432587562493438</v>
      </c>
    </row>
    <row r="11" ht="46" customHeight="1">
      <c r="B11" s="26" t="inlineStr">
        <is>
          <t>Teaching people skills that could help them find work after release</t>
        </is>
      </c>
      <c r="C11" s="24" t="n">
        <v>0.4529941823898492</v>
      </c>
      <c r="D11" s="24" t="n">
        <v>0.4729414466882293</v>
      </c>
      <c r="E11" s="24" t="n">
        <v>0.4339391469662911</v>
      </c>
      <c r="G11" s="24" t="n">
        <v>0.3867703306667499</v>
      </c>
      <c r="H11" s="24" t="n">
        <v>0.4089003685088362</v>
      </c>
      <c r="I11" s="24" t="n">
        <v>0.4189885347641981</v>
      </c>
      <c r="J11" s="24" t="n">
        <v>0.4486840514330011</v>
      </c>
      <c r="K11" s="24" t="n">
        <v>0.4388122203641466</v>
      </c>
      <c r="L11" s="24" t="n">
        <v>0.5730306500050247</v>
      </c>
      <c r="N11" s="24" t="n">
        <v>0.4274366610710284</v>
      </c>
      <c r="O11" s="24" t="n">
        <v>0.4470868853581196</v>
      </c>
      <c r="P11" s="24" t="n">
        <v>0.4591642295351157</v>
      </c>
      <c r="Q11" s="24" t="n">
        <v>0.4723471107884851</v>
      </c>
      <c r="R11" s="24" t="n">
        <v>0.4603581072823448</v>
      </c>
      <c r="S11" s="24" t="n">
        <v>0.4388329374656836</v>
      </c>
      <c r="T11" s="24" t="n">
        <v>0.4456866797304145</v>
      </c>
      <c r="U11" s="24" t="n">
        <v>0.4499874309409453</v>
      </c>
      <c r="V11" s="24" t="n">
        <v>0.4785713719825899</v>
      </c>
      <c r="W11" s="24" t="n">
        <v>0.425473538094217</v>
      </c>
      <c r="Y11" s="24" t="n">
        <v>0.4517386452311967</v>
      </c>
      <c r="Z11" s="24" t="n">
        <v>0.4785851644101825</v>
      </c>
      <c r="AA11" s="24" t="n">
        <v>0.4555975999355257</v>
      </c>
      <c r="AB11" s="24" t="n">
        <v>0.4254957157438932</v>
      </c>
      <c r="AD11" s="24" t="n">
        <v>0.5064438194538298</v>
      </c>
      <c r="AE11" s="24" t="n">
        <v>0.4478863578863733</v>
      </c>
      <c r="AF11" s="24" t="n">
        <v>0.53176596907357</v>
      </c>
      <c r="AG11" s="24" t="n">
        <v>0.4859197401004039</v>
      </c>
      <c r="AH11" s="24" t="n">
        <v>0.4091610484379249</v>
      </c>
      <c r="AI11" s="24" t="n">
        <v>0.3874270710175955</v>
      </c>
      <c r="AJ11" s="24" t="n">
        <v>0.4129507804888625</v>
      </c>
      <c r="AL11" s="24" t="n">
        <v>0.4924262020188723</v>
      </c>
      <c r="AM11" s="24" t="n">
        <v>0.4672234944435093</v>
      </c>
      <c r="AN11" s="24" t="n">
        <v>0.4831670084057542</v>
      </c>
      <c r="AO11" s="24" t="n">
        <v>0.4463484672603758</v>
      </c>
      <c r="AP11" s="24" t="n">
        <v>0.4240047765389581</v>
      </c>
      <c r="AQ11" s="24" t="n">
        <v>0.4080982550261211</v>
      </c>
      <c r="AR11" s="24" t="n">
        <v>0.4845150440771641</v>
      </c>
      <c r="AS11" s="24" t="n">
        <v>0.3786398368120406</v>
      </c>
      <c r="AU11" s="24" t="n">
        <v>0.4789909732231903</v>
      </c>
      <c r="AV11" s="24" t="n">
        <v>0.4473608068230482</v>
      </c>
      <c r="AW11" s="24" t="n">
        <v>0.4767305534156313</v>
      </c>
      <c r="AX11" s="24" t="n">
        <v>0.3800960054271105</v>
      </c>
    </row>
    <row r="12" ht="74" customHeight="1">
      <c r="B12" s="26" t="inlineStr">
        <is>
          <t>Providing education and training (e.g. education programmes, employment skills vocational training)</t>
        </is>
      </c>
      <c r="C12" s="24" t="n">
        <v>0.4371532959590744</v>
      </c>
      <c r="D12" s="24" t="n">
        <v>0.4347296400348966</v>
      </c>
      <c r="E12" s="24" t="n">
        <v>0.4399439141324263</v>
      </c>
      <c r="G12" s="24" t="n">
        <v>0.4481170491938545</v>
      </c>
      <c r="H12" s="24" t="n">
        <v>0.4670900088392475</v>
      </c>
      <c r="I12" s="24" t="n">
        <v>0.4025082027872279</v>
      </c>
      <c r="J12" s="24" t="n">
        <v>0.4322069092505284</v>
      </c>
      <c r="K12" s="24" t="n">
        <v>0.434067838999966</v>
      </c>
      <c r="L12" s="24" t="n">
        <v>0.4397311090071791</v>
      </c>
      <c r="N12" s="24" t="n">
        <v>0.4303442954319712</v>
      </c>
      <c r="O12" s="24" t="n">
        <v>0.4456971271784649</v>
      </c>
      <c r="P12" s="24" t="n">
        <v>0.4473680894681021</v>
      </c>
      <c r="Q12" s="24" t="n">
        <v>0.3785269052704089</v>
      </c>
      <c r="R12" s="24" t="n">
        <v>0.3795069611375264</v>
      </c>
      <c r="S12" s="24" t="n">
        <v>0.3980543828229909</v>
      </c>
      <c r="T12" s="24" t="n">
        <v>0.4405240550079277</v>
      </c>
      <c r="U12" s="24" t="n">
        <v>0.4650347871124837</v>
      </c>
      <c r="V12" s="24" t="n">
        <v>0.4763764361747483</v>
      </c>
      <c r="W12" s="24" t="n">
        <v>0.4599968386592402</v>
      </c>
      <c r="Y12" s="24" t="n">
        <v>0.4674634564926897</v>
      </c>
      <c r="Z12" s="24" t="n">
        <v>0.4624306419608972</v>
      </c>
      <c r="AA12" s="24" t="n">
        <v>0.4251577503754711</v>
      </c>
      <c r="AB12" s="24" t="n">
        <v>0.388736517546449</v>
      </c>
      <c r="AD12" s="24" t="n">
        <v>0.3971959623727697</v>
      </c>
      <c r="AE12" s="24" t="n">
        <v>0.4661015323538539</v>
      </c>
      <c r="AF12" s="24" t="n">
        <v>0.47708511451562</v>
      </c>
      <c r="AG12" s="24" t="n">
        <v>0.4465075372242294</v>
      </c>
      <c r="AH12" s="24" t="n">
        <v>0.3834334126979282</v>
      </c>
      <c r="AI12" s="24" t="n">
        <v>0.5113716881964684</v>
      </c>
      <c r="AJ12" s="24" t="n">
        <v>0.4370443735769139</v>
      </c>
      <c r="AL12" s="24" t="n">
        <v>0.4109802788733493</v>
      </c>
      <c r="AM12" s="24" t="n">
        <v>0.4649650798750736</v>
      </c>
      <c r="AN12" s="24" t="n">
        <v>0.4989322902881355</v>
      </c>
      <c r="AO12" s="24" t="n">
        <v>0.4553091188168997</v>
      </c>
      <c r="AP12" s="24" t="n">
        <v>0.3954195376256424</v>
      </c>
      <c r="AQ12" s="24" t="n">
        <v>0.3915457529409682</v>
      </c>
      <c r="AR12" s="24" t="n">
        <v>0.4948551060088666</v>
      </c>
      <c r="AS12" s="24" t="n">
        <v>0.4078153337574622</v>
      </c>
      <c r="AU12" s="24" t="n">
        <v>0.5293498145659032</v>
      </c>
      <c r="AV12" s="24" t="n">
        <v>0.3881984088660437</v>
      </c>
      <c r="AW12" s="24" t="n">
        <v>0.4584213894718622</v>
      </c>
      <c r="AX12" s="24" t="n">
        <v>0.3567591674375775</v>
      </c>
    </row>
    <row r="13" ht="46" customHeight="1">
      <c r="B13" s="26" t="inlineStr">
        <is>
          <t>Protecting the public by preparing people to live safely in the community</t>
        </is>
      </c>
      <c r="C13" s="24" t="n">
        <v>0.3442789935253651</v>
      </c>
      <c r="D13" s="24" t="n">
        <v>0.3497018201609923</v>
      </c>
      <c r="E13" s="24" t="n">
        <v>0.3386855696908099</v>
      </c>
      <c r="G13" s="24" t="n">
        <v>0.3684207485216645</v>
      </c>
      <c r="H13" s="24" t="n">
        <v>0.376717119488429</v>
      </c>
      <c r="I13" s="24" t="n">
        <v>0.352518892118153</v>
      </c>
      <c r="J13" s="24" t="n">
        <v>0.2966374442203892</v>
      </c>
      <c r="K13" s="24" t="n">
        <v>0.3614523683720818</v>
      </c>
      <c r="L13" s="24" t="n">
        <v>0.3224681602549447</v>
      </c>
      <c r="N13" s="24" t="n">
        <v>0.3195735257616282</v>
      </c>
      <c r="O13" s="24" t="n">
        <v>0.4011606276402191</v>
      </c>
      <c r="P13" s="24" t="n">
        <v>0.3402988641051874</v>
      </c>
      <c r="Q13" s="24" t="n">
        <v>0.3930329937846572</v>
      </c>
      <c r="R13" s="24" t="n">
        <v>0.3906365959016187</v>
      </c>
      <c r="S13" s="24" t="n">
        <v>0.3351778992962967</v>
      </c>
      <c r="T13" s="24" t="n">
        <v>0.3484482147459831</v>
      </c>
      <c r="U13" s="24" t="n">
        <v>0.354008420207399</v>
      </c>
      <c r="V13" s="24" t="n">
        <v>0.2877971423794346</v>
      </c>
      <c r="W13" s="24" t="n">
        <v>0.3278005502182262</v>
      </c>
      <c r="Y13" s="24" t="n">
        <v>0.3466207368538739</v>
      </c>
      <c r="Z13" s="24" t="n">
        <v>0.3423412980798788</v>
      </c>
      <c r="AA13" s="24" t="n">
        <v>0.3367482309304848</v>
      </c>
      <c r="AB13" s="24" t="n">
        <v>0.3503883096864848</v>
      </c>
      <c r="AD13" s="24" t="n">
        <v>0.4059163670736941</v>
      </c>
      <c r="AE13" s="24" t="n">
        <v>0.3284521354266195</v>
      </c>
      <c r="AF13" s="24" t="n">
        <v>0.2904577633638868</v>
      </c>
      <c r="AG13" s="24" t="n">
        <v>0.3251725994266277</v>
      </c>
      <c r="AH13" s="24" t="n">
        <v>0.3425098865137743</v>
      </c>
      <c r="AI13" s="24" t="n">
        <v>0.3332416832326385</v>
      </c>
      <c r="AJ13" s="24" t="n">
        <v>0.3448566983352472</v>
      </c>
      <c r="AL13" s="24" t="n">
        <v>0.3840347771258263</v>
      </c>
      <c r="AM13" s="24" t="n">
        <v>0.3047080753762493</v>
      </c>
      <c r="AN13" s="24" t="n">
        <v>0.3176205459194003</v>
      </c>
      <c r="AO13" s="24" t="n">
        <v>0.3675085437892036</v>
      </c>
      <c r="AP13" s="24" t="n">
        <v>0.3879255883651143</v>
      </c>
      <c r="AQ13" s="24" t="n">
        <v>0.3932763532151707</v>
      </c>
      <c r="AR13" s="24" t="n">
        <v>0.2106747999924127</v>
      </c>
      <c r="AS13" s="24" t="n">
        <v>0.3449657005077271</v>
      </c>
      <c r="AU13" s="24" t="n">
        <v>0.2684993596582425</v>
      </c>
      <c r="AV13" s="24" t="n">
        <v>0.4330065393816703</v>
      </c>
      <c r="AW13" s="24" t="n">
        <v>0.3296352993926936</v>
      </c>
      <c r="AX13" s="24" t="n">
        <v>0.3253637347501561</v>
      </c>
    </row>
    <row r="14" ht="46" customHeight="1">
      <c r="B14" s="26" t="inlineStr">
        <is>
          <t>Supporting people to improve their mental health</t>
        </is>
      </c>
      <c r="C14" s="24" t="n">
        <v>0.2638648143349202</v>
      </c>
      <c r="D14" s="24" t="n">
        <v>0.2649584260362297</v>
      </c>
      <c r="E14" s="24" t="n">
        <v>0.2627863928852067</v>
      </c>
      <c r="G14" s="24" t="n">
        <v>0.2988404087798404</v>
      </c>
      <c r="H14" s="24" t="n">
        <v>0.361080058266754</v>
      </c>
      <c r="I14" s="24" t="n">
        <v>0.3240856840036067</v>
      </c>
      <c r="J14" s="24" t="n">
        <v>0.2912152826480119</v>
      </c>
      <c r="K14" s="24" t="n">
        <v>0.1979413540829647</v>
      </c>
      <c r="L14" s="24" t="n">
        <v>0.1351264893779294</v>
      </c>
      <c r="N14" s="24" t="n">
        <v>0.2748640627259601</v>
      </c>
      <c r="O14" s="24" t="n">
        <v>0.2629422973647548</v>
      </c>
      <c r="P14" s="24" t="n">
        <v>0.3109537294987711</v>
      </c>
      <c r="Q14" s="24" t="n">
        <v>0.2043846091528794</v>
      </c>
      <c r="R14" s="24" t="n">
        <v>0.273258740730472</v>
      </c>
      <c r="S14" s="24" t="n">
        <v>0.308739860119669</v>
      </c>
      <c r="T14" s="24" t="n">
        <v>0.2441115072868769</v>
      </c>
      <c r="U14" s="24" t="n">
        <v>0.2733182206887861</v>
      </c>
      <c r="V14" s="24" t="n">
        <v>0.2141653784414983</v>
      </c>
      <c r="W14" s="24" t="n">
        <v>0.2799800530376289</v>
      </c>
      <c r="Y14" s="24" t="n">
        <v>0.2439024875392743</v>
      </c>
      <c r="Z14" s="24" t="n">
        <v>0.2362431169153054</v>
      </c>
      <c r="AA14" s="24" t="n">
        <v>0.2547675939883748</v>
      </c>
      <c r="AB14" s="24" t="n">
        <v>0.3221010031007379</v>
      </c>
      <c r="AD14" s="24" t="n">
        <v>0.2348791702711202</v>
      </c>
      <c r="AE14" s="24" t="n">
        <v>0.276292791077111</v>
      </c>
      <c r="AF14" s="24" t="n">
        <v>0.1949569960121033</v>
      </c>
      <c r="AG14" s="24" t="n">
        <v>0.2656640999052158</v>
      </c>
      <c r="AH14" s="24" t="n">
        <v>0.2669139387275895</v>
      </c>
      <c r="AI14" s="24" t="n">
        <v>0.3146997782342855</v>
      </c>
      <c r="AJ14" s="24" t="n">
        <v>0.2877269876577438</v>
      </c>
      <c r="AL14" s="24" t="n">
        <v>0.2459561202915158</v>
      </c>
      <c r="AM14" s="24" t="n">
        <v>0.3088239314828853</v>
      </c>
      <c r="AN14" s="24" t="n">
        <v>0.2096407287250648</v>
      </c>
      <c r="AO14" s="24" t="n">
        <v>0.3265232282765275</v>
      </c>
      <c r="AP14" s="24" t="n">
        <v>0.2397579449642888</v>
      </c>
      <c r="AQ14" s="24" t="n">
        <v>0.3087159866469997</v>
      </c>
      <c r="AR14" s="24" t="n">
        <v>0.1844466098146942</v>
      </c>
      <c r="AS14" s="24" t="n">
        <v>0.2764715954353721</v>
      </c>
      <c r="AU14" s="24" t="n">
        <v>0.278415950456896</v>
      </c>
      <c r="AV14" s="24" t="n">
        <v>0.1744016152149033</v>
      </c>
      <c r="AW14" s="24" t="n">
        <v>0.2983380373792354</v>
      </c>
      <c r="AX14" s="24" t="n">
        <v>0.3197671553213154</v>
      </c>
    </row>
    <row r="15" ht="46" customHeight="1">
      <c r="B15" s="26" t="inlineStr">
        <is>
          <t>Helping people maintain positive family or social relationships</t>
        </is>
      </c>
      <c r="C15" s="24" t="n">
        <v>0.2185635890214416</v>
      </c>
      <c r="D15" s="24" t="n">
        <v>0.2296173901302863</v>
      </c>
      <c r="E15" s="24" t="n">
        <v>0.2079340859594291</v>
      </c>
      <c r="G15" s="24" t="n">
        <v>0.2777033421035476</v>
      </c>
      <c r="H15" s="24" t="n">
        <v>0.2963716071176646</v>
      </c>
      <c r="I15" s="24" t="n">
        <v>0.2674325062729719</v>
      </c>
      <c r="J15" s="24" t="n">
        <v>0.1729944291838196</v>
      </c>
      <c r="K15" s="24" t="n">
        <v>0.1529882868285617</v>
      </c>
      <c r="L15" s="24" t="n">
        <v>0.1578010278533437</v>
      </c>
      <c r="N15" s="24" t="n">
        <v>0.1968655505219167</v>
      </c>
      <c r="O15" s="24" t="n">
        <v>0.1937529322620871</v>
      </c>
      <c r="P15" s="24" t="n">
        <v>0.2320657669388383</v>
      </c>
      <c r="Q15" s="24" t="n">
        <v>0.1875418366339463</v>
      </c>
      <c r="R15" s="24" t="n">
        <v>0.2084179526974478</v>
      </c>
      <c r="S15" s="24" t="n">
        <v>0.2258648436931704</v>
      </c>
      <c r="T15" s="24" t="n">
        <v>0.2074363302241542</v>
      </c>
      <c r="U15" s="24" t="n">
        <v>0.2605602493118656</v>
      </c>
      <c r="V15" s="24" t="n">
        <v>0.210323784968712</v>
      </c>
      <c r="W15" s="24" t="n">
        <v>0.2103261479028284</v>
      </c>
      <c r="Y15" s="24" t="n">
        <v>0.2049030452791558</v>
      </c>
      <c r="Z15" s="24" t="n">
        <v>0.2308827903321936</v>
      </c>
      <c r="AA15" s="24" t="n">
        <v>0.2147597765475698</v>
      </c>
      <c r="AB15" s="24" t="n">
        <v>0.223877000279557</v>
      </c>
      <c r="AD15" s="24" t="n">
        <v>0.18986130697112</v>
      </c>
      <c r="AE15" s="24" t="n">
        <v>0.2391111153455464</v>
      </c>
      <c r="AF15" s="24" t="n">
        <v>0.2059156684303778</v>
      </c>
      <c r="AG15" s="24" t="n">
        <v>0.2437281426937901</v>
      </c>
      <c r="AH15" s="24" t="n">
        <v>0.2305645382510036</v>
      </c>
      <c r="AI15" s="24" t="n">
        <v>0.2923434592212155</v>
      </c>
      <c r="AJ15" s="24" t="n">
        <v>0.193443327042765</v>
      </c>
      <c r="AL15" s="24" t="n">
        <v>0.2232785622079015</v>
      </c>
      <c r="AM15" s="24" t="n">
        <v>0.2396937297593253</v>
      </c>
      <c r="AN15" s="24" t="n">
        <v>0.1671776019907078</v>
      </c>
      <c r="AO15" s="24" t="n">
        <v>0.2777035847879775</v>
      </c>
      <c r="AP15" s="24" t="n">
        <v>0.1953842864520541</v>
      </c>
      <c r="AQ15" s="24" t="n">
        <v>0.2203845662174169</v>
      </c>
      <c r="AR15" s="24" t="n">
        <v>0.232591022800367</v>
      </c>
      <c r="AS15" s="24" t="n">
        <v>0.1584944441564202</v>
      </c>
      <c r="AU15" s="24" t="n">
        <v>0.2606567664169791</v>
      </c>
      <c r="AV15" s="24" t="n">
        <v>0.1386357850682701</v>
      </c>
      <c r="AW15" s="24" t="n">
        <v>0.2327318155250289</v>
      </c>
      <c r="AX15" s="24" t="n">
        <v>0.2664989120914109</v>
      </c>
    </row>
    <row r="16" ht="19" customHeight="1">
      <c r="B16" s="26" t="inlineStr">
        <is>
          <t>Don’t know</t>
        </is>
      </c>
      <c r="C16" s="24" t="n">
        <v>0.02715969443795624</v>
      </c>
      <c r="D16" s="24" t="n">
        <v>0.02510330748260054</v>
      </c>
      <c r="E16" s="24" t="n">
        <v>0.02925283153404865</v>
      </c>
      <c r="G16" s="24" t="n">
        <v>0.04454409801646315</v>
      </c>
      <c r="H16" s="24" t="n">
        <v>0.01231279765680716</v>
      </c>
      <c r="I16" s="24" t="n">
        <v>0.02458189619538971</v>
      </c>
      <c r="J16" s="24" t="n">
        <v>0.02034586811978369</v>
      </c>
      <c r="K16" s="24" t="n">
        <v>0.03911533469137082</v>
      </c>
      <c r="L16" s="24" t="n">
        <v>0.02735307681998733</v>
      </c>
      <c r="N16" s="24" t="n">
        <v>0.037010030597937</v>
      </c>
      <c r="O16" s="24" t="n">
        <v>0.03218418265429819</v>
      </c>
      <c r="P16" s="24" t="n">
        <v>0.007208321675971048</v>
      </c>
      <c r="Q16" s="24" t="n">
        <v>0.01973207241556639</v>
      </c>
      <c r="R16" s="24" t="n">
        <v>0.02882655488590581</v>
      </c>
      <c r="S16" s="24" t="n">
        <v>0.02136235153367943</v>
      </c>
      <c r="T16" s="24" t="n">
        <v>0.02795523315974309</v>
      </c>
      <c r="U16" s="24" t="n">
        <v>0.03809900757583369</v>
      </c>
      <c r="V16" s="24" t="n">
        <v>0.02541156945585516</v>
      </c>
      <c r="W16" s="24" t="n">
        <v>0.04128555483646654</v>
      </c>
      <c r="Y16" s="24" t="n">
        <v>0.01926328261617475</v>
      </c>
      <c r="Z16" s="24" t="n">
        <v>0.04304782321046256</v>
      </c>
      <c r="AA16" s="24" t="n">
        <v>0.0187014034601459</v>
      </c>
      <c r="AB16" s="24" t="n">
        <v>0.0266392376000918</v>
      </c>
      <c r="AD16" s="24" t="n">
        <v>0.02631098176854862</v>
      </c>
      <c r="AE16" s="24" t="n">
        <v>0.01325742065157351</v>
      </c>
      <c r="AF16" s="24" t="n">
        <v>0.01903914126957767</v>
      </c>
      <c r="AG16" s="24" t="n">
        <v>0.04212678703031892</v>
      </c>
      <c r="AH16" s="24" t="n">
        <v>0.02197677670042261</v>
      </c>
      <c r="AI16" s="24" t="n">
        <v>0.07645981027331017</v>
      </c>
      <c r="AJ16" s="24" t="n">
        <v>0.04667785046002654</v>
      </c>
      <c r="AL16" s="24" t="n">
        <v>0.01977368226428043</v>
      </c>
      <c r="AM16" s="24" t="n">
        <v>0.01537499083803995</v>
      </c>
      <c r="AN16" s="24" t="n">
        <v>0.03357736835222528</v>
      </c>
      <c r="AO16" s="24" t="n">
        <v>0.02391853748128912</v>
      </c>
      <c r="AP16" s="24" t="n">
        <v>0.01767951022967255</v>
      </c>
      <c r="AQ16" s="24" t="n">
        <v>0.05843559454663343</v>
      </c>
      <c r="AR16" s="24" t="n">
        <v>0.06380015980171151</v>
      </c>
      <c r="AS16" s="24" t="n">
        <v>0.02372773317794798</v>
      </c>
      <c r="AU16" s="24" t="n">
        <v>0.007375338836941281</v>
      </c>
      <c r="AV16" s="24" t="n">
        <v>0.02990028378384724</v>
      </c>
      <c r="AW16" s="24" t="n">
        <v>0.01552798744972498</v>
      </c>
      <c r="AX16" s="24" t="n">
        <v>0.07177905650706022</v>
      </c>
    </row>
    <row r="17" ht="19" customHeight="1">
      <c r="B17" s="26" t="inlineStr">
        <is>
          <t>Other (please specify)</t>
        </is>
      </c>
      <c r="C17" s="24" t="n">
        <v>0.004512997187279141</v>
      </c>
      <c r="D17" s="24" t="n">
        <v>0.006962771224225232</v>
      </c>
      <c r="E17" s="24" t="n">
        <v>0.002130134465091934</v>
      </c>
      <c r="G17" s="24" t="n">
        <v>0.003438242698312747</v>
      </c>
      <c r="H17" s="24" t="n">
        <v>0.002895439998861942</v>
      </c>
      <c r="I17" s="24" t="n">
        <v>0</v>
      </c>
      <c r="J17" s="24" t="n">
        <v>0.003412682859430417</v>
      </c>
      <c r="K17" s="24" t="n">
        <v>0.007045858553525789</v>
      </c>
      <c r="L17" s="24" t="n">
        <v>0.009381667594385796</v>
      </c>
      <c r="N17" s="24" t="n">
        <v>0.02871172366759216</v>
      </c>
      <c r="O17" s="24" t="n">
        <v>0</v>
      </c>
      <c r="P17" s="24" t="n">
        <v>0.003803809630693812</v>
      </c>
      <c r="Q17" s="24" t="n">
        <v>0</v>
      </c>
      <c r="R17" s="24" t="n">
        <v>0.005854776484476541</v>
      </c>
      <c r="S17" s="24" t="n">
        <v>0</v>
      </c>
      <c r="T17" s="24" t="n">
        <v>0.004313832450683059</v>
      </c>
      <c r="U17" s="24" t="n">
        <v>0.006328069659942424</v>
      </c>
      <c r="V17" s="24" t="n">
        <v>0</v>
      </c>
      <c r="W17" s="24" t="n">
        <v>0.005429135254487385</v>
      </c>
      <c r="Y17" s="24" t="n">
        <v>0.01106831668777785</v>
      </c>
      <c r="Z17" s="24" t="n">
        <v>0.002239051788416391</v>
      </c>
      <c r="AA17" s="24" t="n">
        <v>0.002117057336490055</v>
      </c>
      <c r="AB17" s="24" t="n">
        <v>0.001902034519454463</v>
      </c>
      <c r="AD17" s="24" t="n">
        <v>0.005518867246848989</v>
      </c>
      <c r="AE17" s="24" t="n">
        <v>0.003390372798707878</v>
      </c>
      <c r="AF17" s="24" t="n">
        <v>0</v>
      </c>
      <c r="AG17" s="24" t="n">
        <v>0.008788762151410973</v>
      </c>
      <c r="AH17" s="24" t="n">
        <v>0.006859354541641659</v>
      </c>
      <c r="AI17" s="24" t="n">
        <v>0</v>
      </c>
      <c r="AJ17" s="24" t="n">
        <v>0.004822622565786288</v>
      </c>
      <c r="AL17" s="24" t="n">
        <v>0</v>
      </c>
      <c r="AM17" s="24" t="n">
        <v>0</v>
      </c>
      <c r="AN17" s="24" t="n">
        <v>0</v>
      </c>
      <c r="AO17" s="24" t="n">
        <v>0.004672790653690669</v>
      </c>
      <c r="AP17" s="24" t="n">
        <v>0.008654057635777642</v>
      </c>
      <c r="AQ17" s="24" t="n">
        <v>0.006051163166295398</v>
      </c>
      <c r="AR17" s="24" t="n">
        <v>0</v>
      </c>
      <c r="AS17" s="24" t="n">
        <v>0.03372463467919302</v>
      </c>
      <c r="AU17" s="24" t="n">
        <v>0.009624523964678403</v>
      </c>
      <c r="AV17" s="24" t="n">
        <v>0.009092637223626042</v>
      </c>
      <c r="AW17" s="24" t="n">
        <v>0</v>
      </c>
      <c r="AX17" s="24" t="n">
        <v>0</v>
      </c>
    </row>
    <row r="19">
      <c r="B19" t="inlineStr">
        <is>
          <t>Fieldwork: 07 Jul 2026 - 10 Jul 2026</t>
        </is>
      </c>
    </row>
    <row r="20">
      <c r="B20" t="inlineStr">
        <is>
          <t>All results are weighted using Iterative Proportional Fitting, or 'Raking'. The results are weighted by interlocking age &amp; gender, region and socioeconomic grade to Nationally Representative Proportions</t>
        </is>
      </c>
    </row>
    <row r="22">
      <c r="B22"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0.xml><?xml version="1.0" encoding="utf-8"?>
<worksheet xmlns="http://schemas.openxmlformats.org/spreadsheetml/2006/main">
  <sheetPr>
    <outlinePr summaryBelow="1" summaryRight="1"/>
    <pageSetUpPr/>
  </sheetPr>
  <dimension ref="B2:AZ25"/>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are the biggest barriers stopping rehabilitation from working well inside prisons? Select up to 3</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Overcrowding</t>
        </is>
      </c>
      <c r="C9" s="24" t="n">
        <v>0.390616339549845</v>
      </c>
      <c r="D9" s="24" t="n">
        <v>0.4072702856808452</v>
      </c>
      <c r="E9" s="24" t="n">
        <v>0.3737691004715731</v>
      </c>
      <c r="G9" s="24" t="n">
        <v>0.3575048874314314</v>
      </c>
      <c r="H9" s="24" t="n">
        <v>0.3128918573019642</v>
      </c>
      <c r="I9" s="24" t="n">
        <v>0.3319774784889621</v>
      </c>
      <c r="J9" s="24" t="n">
        <v>0.3813553724435014</v>
      </c>
      <c r="K9" s="24" t="n">
        <v>0.4310241454611167</v>
      </c>
      <c r="L9" s="24" t="n">
        <v>0.5034579374313518</v>
      </c>
      <c r="N9" s="24" t="n">
        <v>0.4207582807611316</v>
      </c>
      <c r="O9" s="24" t="n">
        <v>0.4259687066997542</v>
      </c>
      <c r="P9" s="24" t="n">
        <v>0.453931365541662</v>
      </c>
      <c r="Q9" s="24" t="n">
        <v>0.3866566482003868</v>
      </c>
      <c r="R9" s="24" t="n">
        <v>0.3427824809005993</v>
      </c>
      <c r="S9" s="24" t="n">
        <v>0.4199896440036471</v>
      </c>
      <c r="T9" s="24" t="n">
        <v>0.3791094429962015</v>
      </c>
      <c r="U9" s="24" t="n">
        <v>0.362402626138234</v>
      </c>
      <c r="V9" s="24" t="n">
        <v>0.3968292830416391</v>
      </c>
      <c r="W9" s="24" t="n">
        <v>0.3318595218829252</v>
      </c>
      <c r="Y9" s="24" t="n">
        <v>0.3714509325936199</v>
      </c>
      <c r="Z9" s="24" t="n">
        <v>0.3821944668397677</v>
      </c>
      <c r="AA9" s="24" t="n">
        <v>0.3765478740710768</v>
      </c>
      <c r="AB9" s="24" t="n">
        <v>0.4324371325569445</v>
      </c>
      <c r="AD9" s="24" t="n">
        <v>0.4129252106424092</v>
      </c>
      <c r="AE9" s="24" t="n">
        <v>0.3937188764824159</v>
      </c>
      <c r="AF9" s="24" t="n">
        <v>0.4701856933909303</v>
      </c>
      <c r="AG9" s="24" t="n">
        <v>0.3278454048404622</v>
      </c>
      <c r="AH9" s="24" t="n">
        <v>0.3972050252200917</v>
      </c>
      <c r="AI9" s="24" t="n">
        <v>0.2160934760826554</v>
      </c>
      <c r="AJ9" s="24" t="n">
        <v>0.3673309926479928</v>
      </c>
      <c r="AL9" s="24" t="n">
        <v>0.4111292204287349</v>
      </c>
      <c r="AM9" s="24" t="n">
        <v>0.3715581666506571</v>
      </c>
      <c r="AN9" s="24" t="n">
        <v>0.4695194821496756</v>
      </c>
      <c r="AO9" s="24" t="n">
        <v>0.3688217193004297</v>
      </c>
      <c r="AP9" s="24" t="n">
        <v>0.3944519525516871</v>
      </c>
      <c r="AQ9" s="24" t="n">
        <v>0.3001849693531214</v>
      </c>
      <c r="AR9" s="24" t="n">
        <v>0.427558671011243</v>
      </c>
      <c r="AS9" s="24" t="n">
        <v>0.3685314555901888</v>
      </c>
      <c r="AU9" s="24" t="n">
        <v>0.4244050979742823</v>
      </c>
      <c r="AV9" s="24" t="n">
        <v>0.4130126414767225</v>
      </c>
      <c r="AW9" s="24" t="n">
        <v>0.3860990208788906</v>
      </c>
      <c r="AX9" s="24" t="n">
        <v>0.3209698927898413</v>
      </c>
    </row>
    <row r="10" ht="32" customHeight="1">
      <c r="B10" s="26" t="inlineStr">
        <is>
          <t>Lack of drug/alcohol treatment</t>
        </is>
      </c>
      <c r="C10" s="24" t="n">
        <v>0.3035839200175333</v>
      </c>
      <c r="D10" s="24" t="n">
        <v>0.270708609535615</v>
      </c>
      <c r="E10" s="24" t="n">
        <v>0.3353810662841877</v>
      </c>
      <c r="G10" s="24" t="n">
        <v>0.2850875645740856</v>
      </c>
      <c r="H10" s="24" t="n">
        <v>0.2627404553321253</v>
      </c>
      <c r="I10" s="24" t="n">
        <v>0.3172737512287201</v>
      </c>
      <c r="J10" s="24" t="n">
        <v>0.3450150025788927</v>
      </c>
      <c r="K10" s="24" t="n">
        <v>0.2698067744556134</v>
      </c>
      <c r="L10" s="24" t="n">
        <v>0.3269390901120449</v>
      </c>
      <c r="N10" s="24" t="n">
        <v>0.3328167630972246</v>
      </c>
      <c r="O10" s="24" t="n">
        <v>0.2838327145203133</v>
      </c>
      <c r="P10" s="24" t="n">
        <v>0.2937542970791567</v>
      </c>
      <c r="Q10" s="24" t="n">
        <v>0.3137215686020708</v>
      </c>
      <c r="R10" s="24" t="n">
        <v>0.3038627695078494</v>
      </c>
      <c r="S10" s="24" t="n">
        <v>0.3240165322049757</v>
      </c>
      <c r="T10" s="24" t="n">
        <v>0.2454690151645449</v>
      </c>
      <c r="U10" s="24" t="n">
        <v>0.2498163437724443</v>
      </c>
      <c r="V10" s="24" t="n">
        <v>0.3517300084282394</v>
      </c>
      <c r="W10" s="24" t="n">
        <v>0.3562354637086924</v>
      </c>
      <c r="Y10" s="24" t="n">
        <v>0.3084778644642003</v>
      </c>
      <c r="Z10" s="24" t="n">
        <v>0.2958599562840196</v>
      </c>
      <c r="AA10" s="24" t="n">
        <v>0.3179162323053066</v>
      </c>
      <c r="AB10" s="24" t="n">
        <v>0.2937034995572797</v>
      </c>
      <c r="AD10" s="24" t="n">
        <v>0.3374470045610578</v>
      </c>
      <c r="AE10" s="24" t="n">
        <v>0.303862524635329</v>
      </c>
      <c r="AF10" s="24" t="n">
        <v>0.3185512235930127</v>
      </c>
      <c r="AG10" s="24" t="n">
        <v>0.2357693304539338</v>
      </c>
      <c r="AH10" s="24" t="n">
        <v>0.3143453258583607</v>
      </c>
      <c r="AI10" s="24" t="n">
        <v>0.2422831985976918</v>
      </c>
      <c r="AJ10" s="24" t="n">
        <v>0.2865945877118966</v>
      </c>
      <c r="AL10" s="24" t="n">
        <v>0.3175277894388515</v>
      </c>
      <c r="AM10" s="24" t="n">
        <v>0.3213700625307642</v>
      </c>
      <c r="AN10" s="24" t="n">
        <v>0.3256325796442159</v>
      </c>
      <c r="AO10" s="24" t="n">
        <v>0.2527533838362576</v>
      </c>
      <c r="AP10" s="24" t="n">
        <v>0.316528540121747</v>
      </c>
      <c r="AQ10" s="24" t="n">
        <v>0.2855387701724613</v>
      </c>
      <c r="AR10" s="24" t="n">
        <v>0.278377349153259</v>
      </c>
      <c r="AS10" s="24" t="n">
        <v>0.2653363534626133</v>
      </c>
      <c r="AU10" s="24" t="n">
        <v>0.3424554800283148</v>
      </c>
      <c r="AV10" s="24" t="n">
        <v>0.2965089819216746</v>
      </c>
      <c r="AW10" s="24" t="n">
        <v>0.2985484926435802</v>
      </c>
      <c r="AX10" s="24" t="n">
        <v>0.2766906934484201</v>
      </c>
    </row>
    <row r="11" ht="46" customHeight="1">
      <c r="B11" s="26" t="inlineStr">
        <is>
          <t>Lack of education or skills training opportunities</t>
        </is>
      </c>
      <c r="C11" s="24" t="n">
        <v>0.2813838863306835</v>
      </c>
      <c r="D11" s="24" t="n">
        <v>0.2786697376203927</v>
      </c>
      <c r="E11" s="24" t="n">
        <v>0.2844110441777378</v>
      </c>
      <c r="G11" s="24" t="n">
        <v>0.3172087300329423</v>
      </c>
      <c r="H11" s="24" t="n">
        <v>0.3691957797914163</v>
      </c>
      <c r="I11" s="24" t="n">
        <v>0.2561254115921205</v>
      </c>
      <c r="J11" s="24" t="n">
        <v>0.2589555243098647</v>
      </c>
      <c r="K11" s="24" t="n">
        <v>0.2523664106583361</v>
      </c>
      <c r="L11" s="24" t="n">
        <v>0.2445437919157118</v>
      </c>
      <c r="N11" s="24" t="n">
        <v>0.2374453203954426</v>
      </c>
      <c r="O11" s="24" t="n">
        <v>0.2797407018090102</v>
      </c>
      <c r="P11" s="24" t="n">
        <v>0.2781784507668546</v>
      </c>
      <c r="Q11" s="24" t="n">
        <v>0.2377849335970483</v>
      </c>
      <c r="R11" s="24" t="n">
        <v>0.2637491200790711</v>
      </c>
      <c r="S11" s="24" t="n">
        <v>0.2758456589553953</v>
      </c>
      <c r="T11" s="24" t="n">
        <v>0.252239802127464</v>
      </c>
      <c r="U11" s="24" t="n">
        <v>0.3555358151501711</v>
      </c>
      <c r="V11" s="24" t="n">
        <v>0.2814749633120517</v>
      </c>
      <c r="W11" s="24" t="n">
        <v>0.2826711225558985</v>
      </c>
      <c r="Y11" s="24" t="n">
        <v>0.3192856817388723</v>
      </c>
      <c r="Z11" s="24" t="n">
        <v>0.2657446254051639</v>
      </c>
      <c r="AA11" s="24" t="n">
        <v>0.2850764950526284</v>
      </c>
      <c r="AB11" s="24" t="n">
        <v>0.2534340044552172</v>
      </c>
      <c r="AD11" s="24" t="n">
        <v>0.2447437291954357</v>
      </c>
      <c r="AE11" s="24" t="n">
        <v>0.3060822100513111</v>
      </c>
      <c r="AF11" s="24" t="n">
        <v>0.3132633752361557</v>
      </c>
      <c r="AG11" s="24" t="n">
        <v>0.3669643135203587</v>
      </c>
      <c r="AH11" s="24" t="n">
        <v>0.2460717887800271</v>
      </c>
      <c r="AI11" s="24" t="n">
        <v>0.2699079657550286</v>
      </c>
      <c r="AJ11" s="24" t="n">
        <v>0.2635205921231243</v>
      </c>
      <c r="AL11" s="24" t="n">
        <v>0.268979073270118</v>
      </c>
      <c r="AM11" s="24" t="n">
        <v>0.312560177619771</v>
      </c>
      <c r="AN11" s="24" t="n">
        <v>0.3203756377497557</v>
      </c>
      <c r="AO11" s="24" t="n">
        <v>0.3615333253452791</v>
      </c>
      <c r="AP11" s="24" t="n">
        <v>0.2179419339917239</v>
      </c>
      <c r="AQ11" s="24" t="n">
        <v>0.2938731095998049</v>
      </c>
      <c r="AR11" s="24" t="n">
        <v>0.2660150074412534</v>
      </c>
      <c r="AS11" s="24" t="n">
        <v>0.2427846686640691</v>
      </c>
      <c r="AU11" s="24" t="n">
        <v>0.2951107571564455</v>
      </c>
      <c r="AV11" s="24" t="n">
        <v>0.223126815895294</v>
      </c>
      <c r="AW11" s="24" t="n">
        <v>0.3177136080459854</v>
      </c>
      <c r="AX11" s="24" t="n">
        <v>0.2835609530086055</v>
      </c>
    </row>
    <row r="12" ht="46" customHeight="1">
      <c r="B12" s="26" t="inlineStr">
        <is>
          <t>Lack of work or employment-related opportunities</t>
        </is>
      </c>
      <c r="C12" s="24" t="n">
        <v>0.2762517156476919</v>
      </c>
      <c r="D12" s="24" t="n">
        <v>0.2584556072817603</v>
      </c>
      <c r="E12" s="24" t="n">
        <v>0.2940907790306598</v>
      </c>
      <c r="G12" s="24" t="n">
        <v>0.2746198909404936</v>
      </c>
      <c r="H12" s="24" t="n">
        <v>0.2710463975446258</v>
      </c>
      <c r="I12" s="24" t="n">
        <v>0.3234035169784954</v>
      </c>
      <c r="J12" s="24" t="n">
        <v>0.2464087914784015</v>
      </c>
      <c r="K12" s="24" t="n">
        <v>0.266143223938245</v>
      </c>
      <c r="L12" s="24" t="n">
        <v>0.2743936519625614</v>
      </c>
      <c r="N12" s="24" t="n">
        <v>0.2680291390467465</v>
      </c>
      <c r="O12" s="24" t="n">
        <v>0.3942918148626776</v>
      </c>
      <c r="P12" s="24" t="n">
        <v>0.2864915825555233</v>
      </c>
      <c r="Q12" s="24" t="n">
        <v>0.2483933698687013</v>
      </c>
      <c r="R12" s="24" t="n">
        <v>0.2764774433293616</v>
      </c>
      <c r="S12" s="24" t="n">
        <v>0.294154461983893</v>
      </c>
      <c r="T12" s="24" t="n">
        <v>0.2561653764483423</v>
      </c>
      <c r="U12" s="24" t="n">
        <v>0.3017472350049514</v>
      </c>
      <c r="V12" s="24" t="n">
        <v>0.2531589244244505</v>
      </c>
      <c r="W12" s="24" t="n">
        <v>0.2314763332061426</v>
      </c>
      <c r="Y12" s="24" t="n">
        <v>0.2875455312465027</v>
      </c>
      <c r="Z12" s="24" t="n">
        <v>0.2881151720322847</v>
      </c>
      <c r="AA12" s="24" t="n">
        <v>0.2708046003910883</v>
      </c>
      <c r="AB12" s="24" t="n">
        <v>0.2565335884995797</v>
      </c>
      <c r="AD12" s="24" t="n">
        <v>0.2401083570492533</v>
      </c>
      <c r="AE12" s="24" t="n">
        <v>0.3008399000148058</v>
      </c>
      <c r="AF12" s="24" t="n">
        <v>0.3012153377083875</v>
      </c>
      <c r="AG12" s="24" t="n">
        <v>0.3287033401102413</v>
      </c>
      <c r="AH12" s="24" t="n">
        <v>0.2382203276412065</v>
      </c>
      <c r="AI12" s="24" t="n">
        <v>0.2115359481551712</v>
      </c>
      <c r="AJ12" s="24" t="n">
        <v>0.2771477145957901</v>
      </c>
      <c r="AL12" s="24" t="n">
        <v>0.2375571144292399</v>
      </c>
      <c r="AM12" s="24" t="n">
        <v>0.2792123127453586</v>
      </c>
      <c r="AN12" s="24" t="n">
        <v>0.2797666850460621</v>
      </c>
      <c r="AO12" s="24" t="n">
        <v>0.3154040650971389</v>
      </c>
      <c r="AP12" s="24" t="n">
        <v>0.2639960870376</v>
      </c>
      <c r="AQ12" s="24" t="n">
        <v>0.2574459682905565</v>
      </c>
      <c r="AR12" s="24" t="n">
        <v>0.3393073700141343</v>
      </c>
      <c r="AS12" s="24" t="n">
        <v>0.2626462475713133</v>
      </c>
      <c r="AU12" s="24" t="n">
        <v>0.2906792182052256</v>
      </c>
      <c r="AV12" s="24" t="n">
        <v>0.2454043688834102</v>
      </c>
      <c r="AW12" s="24" t="n">
        <v>0.2899314420546202</v>
      </c>
      <c r="AX12" s="24" t="n">
        <v>0.2799569241849313</v>
      </c>
    </row>
    <row r="13" ht="32" customHeight="1">
      <c r="B13" s="26" t="inlineStr">
        <is>
          <t>Not enough prison officers</t>
        </is>
      </c>
      <c r="C13" s="24" t="n">
        <v>0.2646332462799569</v>
      </c>
      <c r="D13" s="24" t="n">
        <v>0.2785468832391418</v>
      </c>
      <c r="E13" s="24" t="n">
        <v>0.2518172025570284</v>
      </c>
      <c r="G13" s="24" t="n">
        <v>0.1929511104870482</v>
      </c>
      <c r="H13" s="24" t="n">
        <v>0.213951058676761</v>
      </c>
      <c r="I13" s="24" t="n">
        <v>0.239936972326014</v>
      </c>
      <c r="J13" s="24" t="n">
        <v>0.2238531776373313</v>
      </c>
      <c r="K13" s="24" t="n">
        <v>0.3389542924388154</v>
      </c>
      <c r="L13" s="24" t="n">
        <v>0.3562601228825543</v>
      </c>
      <c r="N13" s="24" t="n">
        <v>0.2078372528260032</v>
      </c>
      <c r="O13" s="24" t="n">
        <v>0.2646152605565063</v>
      </c>
      <c r="P13" s="24" t="n">
        <v>0.2696162891017864</v>
      </c>
      <c r="Q13" s="24" t="n">
        <v>0.233294168835217</v>
      </c>
      <c r="R13" s="24" t="n">
        <v>0.2962148921199507</v>
      </c>
      <c r="S13" s="24" t="n">
        <v>0.2477913744850148</v>
      </c>
      <c r="T13" s="24" t="n">
        <v>0.3242096141932724</v>
      </c>
      <c r="U13" s="24" t="n">
        <v>0.2026223532007522</v>
      </c>
      <c r="V13" s="24" t="n">
        <v>0.2769790533247413</v>
      </c>
      <c r="W13" s="24" t="n">
        <v>0.3369864330856757</v>
      </c>
      <c r="Y13" s="24" t="n">
        <v>0.2460996581266634</v>
      </c>
      <c r="Z13" s="24" t="n">
        <v>0.2720596209538587</v>
      </c>
      <c r="AA13" s="24" t="n">
        <v>0.2976646718398268</v>
      </c>
      <c r="AB13" s="24" t="n">
        <v>0.2478732900813183</v>
      </c>
      <c r="AD13" s="24" t="n">
        <v>0.3012706935116715</v>
      </c>
      <c r="AE13" s="24" t="n">
        <v>0.2460585238896323</v>
      </c>
      <c r="AF13" s="24" t="n">
        <v>0.3434386628166567</v>
      </c>
      <c r="AG13" s="24" t="n">
        <v>0.2510084132949893</v>
      </c>
      <c r="AH13" s="24" t="n">
        <v>0.2841747134447674</v>
      </c>
      <c r="AI13" s="24" t="n">
        <v>0.207486798794571</v>
      </c>
      <c r="AJ13" s="24" t="n">
        <v>0.228688140338323</v>
      </c>
      <c r="AL13" s="24" t="n">
        <v>0.3089126247301583</v>
      </c>
      <c r="AM13" s="24" t="n">
        <v>0.211332415321941</v>
      </c>
      <c r="AN13" s="24" t="n">
        <v>0.31425569982167</v>
      </c>
      <c r="AO13" s="24" t="n">
        <v>0.2115083697958804</v>
      </c>
      <c r="AP13" s="24" t="n">
        <v>0.3195921420133563</v>
      </c>
      <c r="AQ13" s="24" t="n">
        <v>0.2256951187117977</v>
      </c>
      <c r="AR13" s="24" t="n">
        <v>0.284021612189302</v>
      </c>
      <c r="AS13" s="24" t="n">
        <v>0.1380873271217595</v>
      </c>
      <c r="AU13" s="24" t="n">
        <v>0.2463715147316178</v>
      </c>
      <c r="AV13" s="24" t="n">
        <v>0.3167569322052893</v>
      </c>
      <c r="AW13" s="24" t="n">
        <v>0.2603255069228914</v>
      </c>
      <c r="AX13" s="24" t="n">
        <v>0.2115522739641717</v>
      </c>
    </row>
    <row r="14" ht="32" customHeight="1">
      <c r="B14" s="26" t="inlineStr">
        <is>
          <t>Not enough preparation for release</t>
        </is>
      </c>
      <c r="C14" s="24" t="n">
        <v>0.2601820397641909</v>
      </c>
      <c r="D14" s="24" t="n">
        <v>0.2628689253644123</v>
      </c>
      <c r="E14" s="24" t="n">
        <v>0.2574099527912211</v>
      </c>
      <c r="G14" s="24" t="n">
        <v>0.2545840852109881</v>
      </c>
      <c r="H14" s="24" t="n">
        <v>0.2141728862917001</v>
      </c>
      <c r="I14" s="24" t="n">
        <v>0.2622396283774395</v>
      </c>
      <c r="J14" s="24" t="n">
        <v>0.3066965666201715</v>
      </c>
      <c r="K14" s="24" t="n">
        <v>0.2954461816063313</v>
      </c>
      <c r="L14" s="24" t="n">
        <v>0.238166369366386</v>
      </c>
      <c r="N14" s="24" t="n">
        <v>0.269623391685884</v>
      </c>
      <c r="O14" s="24" t="n">
        <v>0.1953359296585796</v>
      </c>
      <c r="P14" s="24" t="n">
        <v>0.2321009226725146</v>
      </c>
      <c r="Q14" s="24" t="n">
        <v>0.2767766470667438</v>
      </c>
      <c r="R14" s="24" t="n">
        <v>0.2458726916864608</v>
      </c>
      <c r="S14" s="24" t="n">
        <v>0.23023221894161</v>
      </c>
      <c r="T14" s="24" t="n">
        <v>0.3147286473069192</v>
      </c>
      <c r="U14" s="24" t="n">
        <v>0.2467636525550628</v>
      </c>
      <c r="V14" s="24" t="n">
        <v>0.2896287859328163</v>
      </c>
      <c r="W14" s="24" t="n">
        <v>0.2691178147167096</v>
      </c>
      <c r="Y14" s="24" t="n">
        <v>0.2574059159943586</v>
      </c>
      <c r="Z14" s="24" t="n">
        <v>0.2543202239437108</v>
      </c>
      <c r="AA14" s="24" t="n">
        <v>0.2853581498312067</v>
      </c>
      <c r="AB14" s="24" t="n">
        <v>0.2471098413982941</v>
      </c>
      <c r="AD14" s="24" t="n">
        <v>0.2572066548712699</v>
      </c>
      <c r="AE14" s="24" t="n">
        <v>0.2450069750904309</v>
      </c>
      <c r="AF14" s="24" t="n">
        <v>0.2728761745211193</v>
      </c>
      <c r="AG14" s="24" t="n">
        <v>0.222808517158296</v>
      </c>
      <c r="AH14" s="24" t="n">
        <v>0.2762601817391091</v>
      </c>
      <c r="AI14" s="24" t="n">
        <v>0.2221598936204329</v>
      </c>
      <c r="AJ14" s="24" t="n">
        <v>0.2844840178978058</v>
      </c>
      <c r="AL14" s="24" t="n">
        <v>0.2312551607047159</v>
      </c>
      <c r="AM14" s="24" t="n">
        <v>0.243793026667273</v>
      </c>
      <c r="AN14" s="24" t="n">
        <v>0.2938349749608027</v>
      </c>
      <c r="AO14" s="24" t="n">
        <v>0.2269352526489735</v>
      </c>
      <c r="AP14" s="24" t="n">
        <v>0.2825127659140987</v>
      </c>
      <c r="AQ14" s="24" t="n">
        <v>0.2695441647795994</v>
      </c>
      <c r="AR14" s="24" t="n">
        <v>0.2538814688214616</v>
      </c>
      <c r="AS14" s="24" t="n">
        <v>0.3221618403611067</v>
      </c>
      <c r="AU14" s="24" t="n">
        <v>0.2902306530953733</v>
      </c>
      <c r="AV14" s="24" t="n">
        <v>0.2322031054278065</v>
      </c>
      <c r="AW14" s="24" t="n">
        <v>0.2879601765353959</v>
      </c>
      <c r="AX14" s="24" t="n">
        <v>0.2102258529616959</v>
      </c>
    </row>
    <row r="15" ht="32" customHeight="1">
      <c r="B15" s="26" t="inlineStr">
        <is>
          <t>People in prison opting out of participating</t>
        </is>
      </c>
      <c r="C15" s="24" t="n">
        <v>0.2581021025517847</v>
      </c>
      <c r="D15" s="24" t="n">
        <v>0.2354138353918062</v>
      </c>
      <c r="E15" s="24" t="n">
        <v>0.2793466784853814</v>
      </c>
      <c r="G15" s="24" t="n">
        <v>0.1955611776173652</v>
      </c>
      <c r="H15" s="24" t="n">
        <v>0.2045027424777861</v>
      </c>
      <c r="I15" s="24" t="n">
        <v>0.2312554401092164</v>
      </c>
      <c r="J15" s="24" t="n">
        <v>0.2801484664418424</v>
      </c>
      <c r="K15" s="24" t="n">
        <v>0.2947553568278937</v>
      </c>
      <c r="L15" s="24" t="n">
        <v>0.3221170018971165</v>
      </c>
      <c r="N15" s="24" t="n">
        <v>0.2774210596388522</v>
      </c>
      <c r="O15" s="24" t="n">
        <v>0.3488553543301119</v>
      </c>
      <c r="P15" s="24" t="n">
        <v>0.196018576207023</v>
      </c>
      <c r="Q15" s="24" t="n">
        <v>0.3002735263002232</v>
      </c>
      <c r="R15" s="24" t="n">
        <v>0.2387048378872537</v>
      </c>
      <c r="S15" s="24" t="n">
        <v>0.2511026768768335</v>
      </c>
      <c r="T15" s="24" t="n">
        <v>0.283737296112956</v>
      </c>
      <c r="U15" s="24" t="n">
        <v>0.2163350775479432</v>
      </c>
      <c r="V15" s="24" t="n">
        <v>0.2617647233669317</v>
      </c>
      <c r="W15" s="24" t="n">
        <v>0.3067314065468358</v>
      </c>
      <c r="Y15" s="24" t="n">
        <v>0.2588365661754309</v>
      </c>
      <c r="Z15" s="24" t="n">
        <v>0.2727217624788683</v>
      </c>
      <c r="AA15" s="24" t="n">
        <v>0.2764440016971544</v>
      </c>
      <c r="AB15" s="24" t="n">
        <v>0.2259928035860088</v>
      </c>
      <c r="AD15" s="24" t="n">
        <v>0.3183648115168919</v>
      </c>
      <c r="AE15" s="24" t="n">
        <v>0.2397472805398426</v>
      </c>
      <c r="AF15" s="24" t="n">
        <v>0.2301792833860807</v>
      </c>
      <c r="AG15" s="24" t="n">
        <v>0.2090152316755177</v>
      </c>
      <c r="AH15" s="24" t="n">
        <v>0.2840775901787706</v>
      </c>
      <c r="AI15" s="24" t="n">
        <v>0.1911593311964151</v>
      </c>
      <c r="AJ15" s="24" t="n">
        <v>0.2491046982384651</v>
      </c>
      <c r="AL15" s="24" t="n">
        <v>0.3049808301623738</v>
      </c>
      <c r="AM15" s="24" t="n">
        <v>0.1965282815347659</v>
      </c>
      <c r="AN15" s="24" t="n">
        <v>0.2291821643439228</v>
      </c>
      <c r="AO15" s="24" t="n">
        <v>0.1685896751187579</v>
      </c>
      <c r="AP15" s="24" t="n">
        <v>0.3408390558679614</v>
      </c>
      <c r="AQ15" s="24" t="n">
        <v>0.2407689571606432</v>
      </c>
      <c r="AR15" s="24" t="n">
        <v>0.24116683017441</v>
      </c>
      <c r="AS15" s="24" t="n">
        <v>0.2976189087474222</v>
      </c>
      <c r="AU15" s="24" t="n">
        <v>0.1441165493841496</v>
      </c>
      <c r="AV15" s="24" t="n">
        <v>0.3898802988322248</v>
      </c>
      <c r="AW15" s="24" t="n">
        <v>0.2551482120628946</v>
      </c>
      <c r="AX15" s="24" t="n">
        <v>0.1927197207738549</v>
      </c>
    </row>
    <row r="16" ht="32" customHeight="1">
      <c r="B16" s="26" t="inlineStr">
        <is>
          <t>Lack of mental health support</t>
        </is>
      </c>
      <c r="C16" s="24" t="n">
        <v>0.2475615623572809</v>
      </c>
      <c r="D16" s="24" t="n">
        <v>0.2339635219721017</v>
      </c>
      <c r="E16" s="24" t="n">
        <v>0.2616066732268219</v>
      </c>
      <c r="G16" s="24" t="n">
        <v>0.3304895193596398</v>
      </c>
      <c r="H16" s="24" t="n">
        <v>0.362389563525</v>
      </c>
      <c r="I16" s="24" t="n">
        <v>0.3021433031562092</v>
      </c>
      <c r="J16" s="24" t="n">
        <v>0.2675700218280402</v>
      </c>
      <c r="K16" s="24" t="n">
        <v>0.1564275153679837</v>
      </c>
      <c r="L16" s="24" t="n">
        <v>0.1003497255972445</v>
      </c>
      <c r="N16" s="24" t="n">
        <v>0.2619092226464322</v>
      </c>
      <c r="O16" s="24" t="n">
        <v>0.2639689439644674</v>
      </c>
      <c r="P16" s="24" t="n">
        <v>0.2670059010098785</v>
      </c>
      <c r="Q16" s="24" t="n">
        <v>0.165116788851818</v>
      </c>
      <c r="R16" s="24" t="n">
        <v>0.2274962122697592</v>
      </c>
      <c r="S16" s="24" t="n">
        <v>0.2668613488997664</v>
      </c>
      <c r="T16" s="24" t="n">
        <v>0.2232351253084274</v>
      </c>
      <c r="U16" s="24" t="n">
        <v>0.3008322061480477</v>
      </c>
      <c r="V16" s="24" t="n">
        <v>0.2208439136402152</v>
      </c>
      <c r="W16" s="24" t="n">
        <v>0.2598370651899823</v>
      </c>
      <c r="Y16" s="24" t="n">
        <v>0.2362300043275045</v>
      </c>
      <c r="Z16" s="24" t="n">
        <v>0.2395167518843654</v>
      </c>
      <c r="AA16" s="24" t="n">
        <v>0.231524404163824</v>
      </c>
      <c r="AB16" s="24" t="n">
        <v>0.282262857510568</v>
      </c>
      <c r="AD16" s="24" t="n">
        <v>0.1892098356177903</v>
      </c>
      <c r="AE16" s="24" t="n">
        <v>0.2877885885056263</v>
      </c>
      <c r="AF16" s="24" t="n">
        <v>0.1879284589341257</v>
      </c>
      <c r="AG16" s="24" t="n">
        <v>0.2632318877837161</v>
      </c>
      <c r="AH16" s="24" t="n">
        <v>0.2071952340890002</v>
      </c>
      <c r="AI16" s="24" t="n">
        <v>0.340931371410759</v>
      </c>
      <c r="AJ16" s="24" t="n">
        <v>0.2709371414543693</v>
      </c>
      <c r="AL16" s="24" t="n">
        <v>0.2217006394319498</v>
      </c>
      <c r="AM16" s="24" t="n">
        <v>0.3205568225364575</v>
      </c>
      <c r="AN16" s="24" t="n">
        <v>0.2153517384822116</v>
      </c>
      <c r="AO16" s="24" t="n">
        <v>0.3469369392364224</v>
      </c>
      <c r="AP16" s="24" t="n">
        <v>0.1848292987380242</v>
      </c>
      <c r="AQ16" s="24" t="n">
        <v>0.3150895815351712</v>
      </c>
      <c r="AR16" s="24" t="n">
        <v>0.1455741053560691</v>
      </c>
      <c r="AS16" s="24" t="n">
        <v>0.227783239383556</v>
      </c>
      <c r="AU16" s="24" t="n">
        <v>0.3010086362859683</v>
      </c>
      <c r="AV16" s="24" t="n">
        <v>0.1371311201445235</v>
      </c>
      <c r="AW16" s="24" t="n">
        <v>0.2811280419409771</v>
      </c>
      <c r="AX16" s="24" t="n">
        <v>0.2906110614023856</v>
      </c>
    </row>
    <row r="17" ht="19" customHeight="1">
      <c r="B17" s="26" t="inlineStr">
        <is>
          <t>Poor prison conditions</t>
        </is>
      </c>
      <c r="C17" s="24" t="n">
        <v>0.2442112993547979</v>
      </c>
      <c r="D17" s="24" t="n">
        <v>0.2812334903417861</v>
      </c>
      <c r="E17" s="24" t="n">
        <v>0.207456545050813</v>
      </c>
      <c r="G17" s="24" t="n">
        <v>0.3021068190241064</v>
      </c>
      <c r="H17" s="24" t="n">
        <v>0.2944343920473408</v>
      </c>
      <c r="I17" s="24" t="n">
        <v>0.2447490864608333</v>
      </c>
      <c r="J17" s="24" t="n">
        <v>0.2107910550369719</v>
      </c>
      <c r="K17" s="24" t="n">
        <v>0.2091782255347961</v>
      </c>
      <c r="L17" s="24" t="n">
        <v>0.2154429356650851</v>
      </c>
      <c r="N17" s="24" t="n">
        <v>0.2512470406389111</v>
      </c>
      <c r="O17" s="24" t="n">
        <v>0.2070962660258595</v>
      </c>
      <c r="P17" s="24" t="n">
        <v>0.2164715096562007</v>
      </c>
      <c r="Q17" s="24" t="n">
        <v>0.2527332839945445</v>
      </c>
      <c r="R17" s="24" t="n">
        <v>0.2447910238093136</v>
      </c>
      <c r="S17" s="24" t="n">
        <v>0.2900945967084615</v>
      </c>
      <c r="T17" s="24" t="n">
        <v>0.2557482861300087</v>
      </c>
      <c r="U17" s="24" t="n">
        <v>0.2867816127000614</v>
      </c>
      <c r="V17" s="24" t="n">
        <v>0.2308065868562261</v>
      </c>
      <c r="W17" s="24" t="n">
        <v>0.1704372961375742</v>
      </c>
      <c r="Y17" s="24" t="n">
        <v>0.2376970712027313</v>
      </c>
      <c r="Z17" s="24" t="n">
        <v>0.2324195703560165</v>
      </c>
      <c r="AA17" s="24" t="n">
        <v>0.2439174437462895</v>
      </c>
      <c r="AB17" s="24" t="n">
        <v>0.2637450733952524</v>
      </c>
      <c r="AD17" s="24" t="n">
        <v>0.2500247053170556</v>
      </c>
      <c r="AE17" s="24" t="n">
        <v>0.2472940874038737</v>
      </c>
      <c r="AF17" s="24" t="n">
        <v>0.2709336794225352</v>
      </c>
      <c r="AG17" s="24" t="n">
        <v>0.3040821909799183</v>
      </c>
      <c r="AH17" s="24" t="n">
        <v>0.2105477798640365</v>
      </c>
      <c r="AI17" s="24" t="n">
        <v>0.1666674489159644</v>
      </c>
      <c r="AJ17" s="24" t="n">
        <v>0.2385141592197152</v>
      </c>
      <c r="AL17" s="24" t="n">
        <v>0.2765116948128995</v>
      </c>
      <c r="AM17" s="24" t="n">
        <v>0.2532816434529566</v>
      </c>
      <c r="AN17" s="24" t="n">
        <v>0.3006808174251233</v>
      </c>
      <c r="AO17" s="24" t="n">
        <v>0.302870324282592</v>
      </c>
      <c r="AP17" s="24" t="n">
        <v>0.1733744960960427</v>
      </c>
      <c r="AQ17" s="24" t="n">
        <v>0.2617244585115302</v>
      </c>
      <c r="AR17" s="24" t="n">
        <v>0.2213283172254674</v>
      </c>
      <c r="AS17" s="24" t="n">
        <v>0.2206259345721978</v>
      </c>
      <c r="AU17" s="24" t="n">
        <v>0.3053958686974974</v>
      </c>
      <c r="AV17" s="24" t="n">
        <v>0.2066971259694555</v>
      </c>
      <c r="AW17" s="24" t="n">
        <v>0.23196294600867</v>
      </c>
      <c r="AX17" s="24" t="n">
        <v>0.2538980873260405</v>
      </c>
    </row>
    <row r="18" ht="46" customHeight="1">
      <c r="B18" s="26" t="inlineStr">
        <is>
          <t>Lack of support to maintain positive family or social relationships</t>
        </is>
      </c>
      <c r="C18" s="24" t="n">
        <v>0.1618881969915969</v>
      </c>
      <c r="D18" s="24" t="n">
        <v>0.1725197099269004</v>
      </c>
      <c r="E18" s="24" t="n">
        <v>0.1515754983958731</v>
      </c>
      <c r="G18" s="24" t="n">
        <v>0.2072726709169247</v>
      </c>
      <c r="H18" s="24" t="n">
        <v>0.2592837883762819</v>
      </c>
      <c r="I18" s="24" t="n">
        <v>0.1684184787953133</v>
      </c>
      <c r="J18" s="24" t="n">
        <v>0.120680579986566</v>
      </c>
      <c r="K18" s="24" t="n">
        <v>0.125936623051869</v>
      </c>
      <c r="L18" s="24" t="n">
        <v>0.1051210662544599</v>
      </c>
      <c r="N18" s="24" t="n">
        <v>0.1841663210298446</v>
      </c>
      <c r="O18" s="24" t="n">
        <v>0.1535026618212525</v>
      </c>
      <c r="P18" s="24" t="n">
        <v>0.1641375619149793</v>
      </c>
      <c r="Q18" s="24" t="n">
        <v>0.1732809767148492</v>
      </c>
      <c r="R18" s="24" t="n">
        <v>0.1221506431200326</v>
      </c>
      <c r="S18" s="24" t="n">
        <v>0.161469614364895</v>
      </c>
      <c r="T18" s="24" t="n">
        <v>0.1562921227268741</v>
      </c>
      <c r="U18" s="24" t="n">
        <v>0.1891130937134805</v>
      </c>
      <c r="V18" s="24" t="n">
        <v>0.1518128485094338</v>
      </c>
      <c r="W18" s="24" t="n">
        <v>0.1481073575462855</v>
      </c>
      <c r="Y18" s="24" t="n">
        <v>0.179877752123954</v>
      </c>
      <c r="Z18" s="24" t="n">
        <v>0.1560027811090433</v>
      </c>
      <c r="AA18" s="24" t="n">
        <v>0.157927012997901</v>
      </c>
      <c r="AB18" s="24" t="n">
        <v>0.1520543810491941</v>
      </c>
      <c r="AD18" s="24" t="n">
        <v>0.1007025175116945</v>
      </c>
      <c r="AE18" s="24" t="n">
        <v>0.2145142444014138</v>
      </c>
      <c r="AF18" s="24" t="n">
        <v>0.1527672904951714</v>
      </c>
      <c r="AG18" s="24" t="n">
        <v>0.1856541445962261</v>
      </c>
      <c r="AH18" s="24" t="n">
        <v>0.1367473112470525</v>
      </c>
      <c r="AI18" s="24" t="n">
        <v>0.1347154311749568</v>
      </c>
      <c r="AJ18" s="24" t="n">
        <v>0.1491527337623491</v>
      </c>
      <c r="AL18" s="24" t="n">
        <v>0.1152862108414101</v>
      </c>
      <c r="AM18" s="24" t="n">
        <v>0.2314329286495878</v>
      </c>
      <c r="AN18" s="24" t="n">
        <v>0.1399359747944315</v>
      </c>
      <c r="AO18" s="24" t="n">
        <v>0.2391026517769276</v>
      </c>
      <c r="AP18" s="24" t="n">
        <v>0.1522485113776773</v>
      </c>
      <c r="AQ18" s="24" t="n">
        <v>0.1200166235993837</v>
      </c>
      <c r="AR18" s="24" t="n">
        <v>0.1051201828448125</v>
      </c>
      <c r="AS18" s="24" t="n">
        <v>0.08712282375836786</v>
      </c>
      <c r="AU18" s="24" t="n">
        <v>0.1956734424709866</v>
      </c>
      <c r="AV18" s="24" t="n">
        <v>0.1228036395360555</v>
      </c>
      <c r="AW18" s="24" t="n">
        <v>0.177846654769142</v>
      </c>
      <c r="AX18" s="24" t="n">
        <v>0.1499329151330517</v>
      </c>
    </row>
    <row r="19" ht="19" customHeight="1">
      <c r="B19" s="26" t="inlineStr">
        <is>
          <t>Don’t know</t>
        </is>
      </c>
      <c r="C19" s="24" t="n">
        <v>0.04684278695209469</v>
      </c>
      <c r="D19" s="24" t="n">
        <v>0.0427349503050433</v>
      </c>
      <c r="E19" s="24" t="n">
        <v>0.05100178403199369</v>
      </c>
      <c r="G19" s="24" t="n">
        <v>0.03177253634056308</v>
      </c>
      <c r="H19" s="24" t="n">
        <v>0.02380312812859732</v>
      </c>
      <c r="I19" s="24" t="n">
        <v>0.04663450667281331</v>
      </c>
      <c r="J19" s="24" t="n">
        <v>0.04779572778092797</v>
      </c>
      <c r="K19" s="24" t="n">
        <v>0.06361463352012793</v>
      </c>
      <c r="L19" s="24" t="n">
        <v>0.06363378468139906</v>
      </c>
      <c r="N19" s="24" t="n">
        <v>0.0468045818341736</v>
      </c>
      <c r="O19" s="24" t="n">
        <v>0.01035741597903238</v>
      </c>
      <c r="P19" s="24" t="n">
        <v>0.05955431272966998</v>
      </c>
      <c r="Q19" s="24" t="n">
        <v>0.07026097550798154</v>
      </c>
      <c r="R19" s="24" t="n">
        <v>0.04861456324654595</v>
      </c>
      <c r="S19" s="24" t="n">
        <v>0.03417846866023189</v>
      </c>
      <c r="T19" s="24" t="n">
        <v>0.04610168196018334</v>
      </c>
      <c r="U19" s="24" t="n">
        <v>0.04533000505074738</v>
      </c>
      <c r="V19" s="24" t="n">
        <v>0.03775554464244384</v>
      </c>
      <c r="W19" s="24" t="n">
        <v>0.05514828603974323</v>
      </c>
      <c r="Y19" s="24" t="n">
        <v>0.03547491370463117</v>
      </c>
      <c r="Z19" s="24" t="n">
        <v>0.06466327794365519</v>
      </c>
      <c r="AA19" s="24" t="n">
        <v>0.02345427284757889</v>
      </c>
      <c r="AB19" s="24" t="n">
        <v>0.06120431282208932</v>
      </c>
      <c r="AD19" s="24" t="n">
        <v>0.05427728294481594</v>
      </c>
      <c r="AE19" s="24" t="n">
        <v>0.0293166698277793</v>
      </c>
      <c r="AF19" s="24" t="n">
        <v>0.01987933921466639</v>
      </c>
      <c r="AG19" s="24" t="n">
        <v>0.04491411738599261</v>
      </c>
      <c r="AH19" s="24" t="n">
        <v>0.04725778334361366</v>
      </c>
      <c r="AI19" s="24" t="n">
        <v>0.2010142177149162</v>
      </c>
      <c r="AJ19" s="24" t="n">
        <v>0.06231460129363013</v>
      </c>
      <c r="AL19" s="24" t="n">
        <v>0.03685700192703722</v>
      </c>
      <c r="AM19" s="24" t="n">
        <v>0.033464198850666</v>
      </c>
      <c r="AN19" s="24" t="n">
        <v>0.01128597394921481</v>
      </c>
      <c r="AO19" s="24" t="n">
        <v>0.02866811687680616</v>
      </c>
      <c r="AP19" s="24" t="n">
        <v>0.05032177704135492</v>
      </c>
      <c r="AQ19" s="24" t="n">
        <v>0.08948820496896646</v>
      </c>
      <c r="AR19" s="24" t="n">
        <v>0.1014915162645264</v>
      </c>
      <c r="AS19" s="24" t="n">
        <v>0.05883892568140935</v>
      </c>
      <c r="AU19" s="24" t="n">
        <v>0.02085277968851148</v>
      </c>
      <c r="AV19" s="24" t="n">
        <v>0.07025211348678477</v>
      </c>
      <c r="AW19" s="24" t="n">
        <v>0.02816520875319443</v>
      </c>
      <c r="AX19" s="24" t="n">
        <v>0.08021447064311367</v>
      </c>
    </row>
    <row r="20" ht="19" customHeight="1">
      <c r="B20" s="26" t="inlineStr">
        <is>
          <t>Other (please specify)</t>
        </is>
      </c>
      <c r="C20" s="24" t="n">
        <v>0.007072591931268368</v>
      </c>
      <c r="D20" s="24" t="n">
        <v>0.009497454963983243</v>
      </c>
      <c r="E20" s="24" t="n">
        <v>0.004721782399775324</v>
      </c>
      <c r="G20" s="24" t="n">
        <v>0.003840814682331495</v>
      </c>
      <c r="H20" s="24" t="n">
        <v>0.006303999384326024</v>
      </c>
      <c r="I20" s="24" t="n">
        <v>0.003712015454370011</v>
      </c>
      <c r="J20" s="24" t="n">
        <v>0.005617380223519581</v>
      </c>
      <c r="K20" s="24" t="n">
        <v>0.006449852070172915</v>
      </c>
      <c r="L20" s="24" t="n">
        <v>0.01414726784217273</v>
      </c>
      <c r="N20" s="24" t="n">
        <v>0.009216853983193468</v>
      </c>
      <c r="O20" s="24" t="n">
        <v>0</v>
      </c>
      <c r="P20" s="24" t="n">
        <v>0</v>
      </c>
      <c r="Q20" s="24" t="n">
        <v>0</v>
      </c>
      <c r="R20" s="24" t="n">
        <v>0.02421201438050834</v>
      </c>
      <c r="S20" s="24" t="n">
        <v>0</v>
      </c>
      <c r="T20" s="24" t="n">
        <v>0.009071858299455232</v>
      </c>
      <c r="U20" s="24" t="n">
        <v>0.006328069659942424</v>
      </c>
      <c r="V20" s="24" t="n">
        <v>0.01138146983500606</v>
      </c>
      <c r="W20" s="24" t="n">
        <v>0.01107296196638822</v>
      </c>
      <c r="Y20" s="24" t="n">
        <v>0.01778415094367253</v>
      </c>
      <c r="Z20" s="24" t="n">
        <v>0.006308028199860979</v>
      </c>
      <c r="AA20" s="24" t="n">
        <v>0</v>
      </c>
      <c r="AB20" s="24" t="n">
        <v>0.002521606250588904</v>
      </c>
      <c r="AD20" s="24" t="n">
        <v>0.005518867246848989</v>
      </c>
      <c r="AE20" s="24" t="n">
        <v>0.004178227198311751</v>
      </c>
      <c r="AF20" s="24" t="n">
        <v>0.01378899581903373</v>
      </c>
      <c r="AG20" s="24" t="n">
        <v>0.008788762151410973</v>
      </c>
      <c r="AH20" s="24" t="n">
        <v>0.01889707371555083</v>
      </c>
      <c r="AI20" s="24" t="n">
        <v>0</v>
      </c>
      <c r="AJ20" s="24" t="n">
        <v>0.002556043991286487</v>
      </c>
      <c r="AL20" s="24" t="n">
        <v>0</v>
      </c>
      <c r="AM20" s="24" t="n">
        <v>0.002460777673606162</v>
      </c>
      <c r="AN20" s="24" t="n">
        <v>0</v>
      </c>
      <c r="AO20" s="24" t="n">
        <v>0.004672790653690669</v>
      </c>
      <c r="AP20" s="24" t="n">
        <v>0.008059199804794401</v>
      </c>
      <c r="AQ20" s="24" t="n">
        <v>0.006759672999726338</v>
      </c>
      <c r="AR20" s="24" t="n">
        <v>0.0110559025738779</v>
      </c>
      <c r="AS20" s="24" t="n">
        <v>0.05942008229117547</v>
      </c>
      <c r="AU20" s="24" t="n">
        <v>0.01006105261902843</v>
      </c>
      <c r="AV20" s="24" t="n">
        <v>0.01649254467566294</v>
      </c>
      <c r="AW20" s="24" t="n">
        <v>0.001278880481729576</v>
      </c>
      <c r="AX20" s="24" t="n">
        <v>0</v>
      </c>
    </row>
    <row r="22">
      <c r="B22" t="inlineStr">
        <is>
          <t>Fieldwork: 07 Jul 2026 - 10 Jul 2026</t>
        </is>
      </c>
    </row>
    <row r="23">
      <c r="B23" t="inlineStr">
        <is>
          <t>All results are weighted using Iterative Proportional Fitting, or 'Raking'. The results are weighted by interlocking age &amp; gender, region and socioeconomic grade to Nationally Representative Proportions</t>
        </is>
      </c>
    </row>
    <row r="25">
      <c r="B25"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1.xml><?xml version="1.0" encoding="utf-8"?>
<worksheet xmlns="http://schemas.openxmlformats.org/spreadsheetml/2006/main">
  <sheetPr>
    <outlinePr summaryBelow="1" summaryRight="1"/>
    <pageSetUpPr/>
  </sheetPr>
  <dimension ref="B2:AZ22"/>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areas do you think would most improve rehabilitation inside prisons? Please select up to 2</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02" customHeight="1">
      <c r="B9" s="26" t="inlineStr">
        <is>
          <t>Better access to education and skills training (e.g. education programmes, employment skills, mental health support, vocational training)</t>
        </is>
      </c>
      <c r="C9" s="24" t="n">
        <v>0.4005944625153657</v>
      </c>
      <c r="D9" s="24" t="n">
        <v>0.3874020354067031</v>
      </c>
      <c r="E9" s="24" t="n">
        <v>0.4134287236634009</v>
      </c>
      <c r="G9" s="24" t="n">
        <v>0.3632404587270869</v>
      </c>
      <c r="H9" s="24" t="n">
        <v>0.3973583616350802</v>
      </c>
      <c r="I9" s="24" t="n">
        <v>0.3581669370685697</v>
      </c>
      <c r="J9" s="24" t="n">
        <v>0.3869128651625317</v>
      </c>
      <c r="K9" s="24" t="n">
        <v>0.422895173171713</v>
      </c>
      <c r="L9" s="24" t="n">
        <v>0.4583257374874893</v>
      </c>
      <c r="N9" s="24" t="n">
        <v>0.366181374455443</v>
      </c>
      <c r="O9" s="24" t="n">
        <v>0.408138143364383</v>
      </c>
      <c r="P9" s="24" t="n">
        <v>0.3947200532096561</v>
      </c>
      <c r="Q9" s="24" t="n">
        <v>0.3748351839279159</v>
      </c>
      <c r="R9" s="24" t="n">
        <v>0.3393753787437269</v>
      </c>
      <c r="S9" s="24" t="n">
        <v>0.4490262591470858</v>
      </c>
      <c r="T9" s="24" t="n">
        <v>0.4432827208083446</v>
      </c>
      <c r="U9" s="24" t="n">
        <v>0.4001307872324145</v>
      </c>
      <c r="V9" s="24" t="n">
        <v>0.4095407711253597</v>
      </c>
      <c r="W9" s="24" t="n">
        <v>0.3894948088612173</v>
      </c>
      <c r="Y9" s="24" t="n">
        <v>0.4190577606547334</v>
      </c>
      <c r="Z9" s="24" t="n">
        <v>0.4142165374712007</v>
      </c>
      <c r="AA9" s="24" t="n">
        <v>0.4204168659182991</v>
      </c>
      <c r="AB9" s="24" t="n">
        <v>0.3490706717261103</v>
      </c>
      <c r="AD9" s="24" t="n">
        <v>0.3916406930885266</v>
      </c>
      <c r="AE9" s="24" t="n">
        <v>0.4295378131889135</v>
      </c>
      <c r="AF9" s="24" t="n">
        <v>0.4200764616065555</v>
      </c>
      <c r="AG9" s="24" t="n">
        <v>0.456087965457429</v>
      </c>
      <c r="AH9" s="24" t="n">
        <v>0.3552770535287092</v>
      </c>
      <c r="AI9" s="24" t="n">
        <v>0.3217504467121161</v>
      </c>
      <c r="AJ9" s="24" t="n">
        <v>0.3795270495806244</v>
      </c>
      <c r="AL9" s="24" t="n">
        <v>0.3669566803762447</v>
      </c>
      <c r="AM9" s="24" t="n">
        <v>0.4290168531375362</v>
      </c>
      <c r="AN9" s="24" t="n">
        <v>0.4356305153797916</v>
      </c>
      <c r="AO9" s="24" t="n">
        <v>0.398169709409235</v>
      </c>
      <c r="AP9" s="24" t="n">
        <v>0.4007796994024668</v>
      </c>
      <c r="AQ9" s="24" t="n">
        <v>0.3770403881801326</v>
      </c>
      <c r="AR9" s="24" t="n">
        <v>0.4049569825712693</v>
      </c>
      <c r="AS9" s="24" t="n">
        <v>0.3455281021213131</v>
      </c>
      <c r="AU9" s="24" t="n">
        <v>0.4044807528395917</v>
      </c>
      <c r="AV9" s="24" t="n">
        <v>0.4115523700130471</v>
      </c>
      <c r="AW9" s="24" t="n">
        <v>0.4251467171790393</v>
      </c>
      <c r="AX9" s="24" t="n">
        <v>0.3267563646711044</v>
      </c>
    </row>
    <row r="10" ht="60" customHeight="1">
      <c r="B10" s="26" t="inlineStr">
        <is>
          <t>More opportunities to do work or employment-related training</t>
        </is>
      </c>
      <c r="C10" s="24" t="n">
        <v>0.3008797992120444</v>
      </c>
      <c r="D10" s="24" t="n">
        <v>0.2928398237166781</v>
      </c>
      <c r="E10" s="24" t="n">
        <v>0.3091753087010444</v>
      </c>
      <c r="G10" s="24" t="n">
        <v>0.2504426773431158</v>
      </c>
      <c r="H10" s="24" t="n">
        <v>0.2852033803243019</v>
      </c>
      <c r="I10" s="24" t="n">
        <v>0.2709667774613854</v>
      </c>
      <c r="J10" s="24" t="n">
        <v>0.2951985580591743</v>
      </c>
      <c r="K10" s="24" t="n">
        <v>0.3077635347139054</v>
      </c>
      <c r="L10" s="24" t="n">
        <v>0.3710726982264958</v>
      </c>
      <c r="N10" s="24" t="n">
        <v>0.262249464614611</v>
      </c>
      <c r="O10" s="24" t="n">
        <v>0.3767905491766709</v>
      </c>
      <c r="P10" s="24" t="n">
        <v>0.2977179412757714</v>
      </c>
      <c r="Q10" s="24" t="n">
        <v>0.2837106717833575</v>
      </c>
      <c r="R10" s="24" t="n">
        <v>0.2732216133626164</v>
      </c>
      <c r="S10" s="24" t="n">
        <v>0.2798947266082416</v>
      </c>
      <c r="T10" s="24" t="n">
        <v>0.2889453137317216</v>
      </c>
      <c r="U10" s="24" t="n">
        <v>0.3192212725812818</v>
      </c>
      <c r="V10" s="24" t="n">
        <v>0.2953885253232981</v>
      </c>
      <c r="W10" s="24" t="n">
        <v>0.3467608717033839</v>
      </c>
      <c r="Y10" s="24" t="n">
        <v>0.2998751300115474</v>
      </c>
      <c r="Z10" s="24" t="n">
        <v>0.3134065192285037</v>
      </c>
      <c r="AA10" s="24" t="n">
        <v>0.2850250585026412</v>
      </c>
      <c r="AB10" s="24" t="n">
        <v>0.3029142783957717</v>
      </c>
      <c r="AD10" s="24" t="n">
        <v>0.3217938032557501</v>
      </c>
      <c r="AE10" s="24" t="n">
        <v>0.2915670890290107</v>
      </c>
      <c r="AF10" s="24" t="n">
        <v>0.3071094354027009</v>
      </c>
      <c r="AG10" s="24" t="n">
        <v>0.2617754067497879</v>
      </c>
      <c r="AH10" s="24" t="n">
        <v>0.3415732669267448</v>
      </c>
      <c r="AI10" s="24" t="n">
        <v>0.2245053565954476</v>
      </c>
      <c r="AJ10" s="24" t="n">
        <v>0.2863701967474269</v>
      </c>
      <c r="AL10" s="24" t="n">
        <v>0.3459770574308374</v>
      </c>
      <c r="AM10" s="24" t="n">
        <v>0.2867034228104102</v>
      </c>
      <c r="AN10" s="24" t="n">
        <v>0.3000835968533341</v>
      </c>
      <c r="AO10" s="24" t="n">
        <v>0.244574659984279</v>
      </c>
      <c r="AP10" s="24" t="n">
        <v>0.3243170481939857</v>
      </c>
      <c r="AQ10" s="24" t="n">
        <v>0.2643160223828891</v>
      </c>
      <c r="AR10" s="24" t="n">
        <v>0.299327039068411</v>
      </c>
      <c r="AS10" s="24" t="n">
        <v>0.3000414423196293</v>
      </c>
      <c r="AU10" s="24" t="n">
        <v>0.3035213193838486</v>
      </c>
      <c r="AV10" s="24" t="n">
        <v>0.3072264591874992</v>
      </c>
      <c r="AW10" s="24" t="n">
        <v>0.3263055784040472</v>
      </c>
      <c r="AX10" s="24" t="n">
        <v>0.2343121315577939</v>
      </c>
    </row>
    <row r="11" ht="32" customHeight="1">
      <c r="B11" s="26" t="inlineStr">
        <is>
          <t>Better access to drug and alcohol treatment</t>
        </is>
      </c>
      <c r="C11" s="24" t="n">
        <v>0.2926126984483161</v>
      </c>
      <c r="D11" s="24" t="n">
        <v>0.2724871704693835</v>
      </c>
      <c r="E11" s="24" t="n">
        <v>0.3127282581198619</v>
      </c>
      <c r="G11" s="24" t="n">
        <v>0.2027945835342838</v>
      </c>
      <c r="H11" s="24" t="n">
        <v>0.2571704637238912</v>
      </c>
      <c r="I11" s="24" t="n">
        <v>0.2876350878091635</v>
      </c>
      <c r="J11" s="24" t="n">
        <v>0.3291969832062475</v>
      </c>
      <c r="K11" s="24" t="n">
        <v>0.325544448479097</v>
      </c>
      <c r="L11" s="24" t="n">
        <v>0.3328520337963748</v>
      </c>
      <c r="N11" s="24" t="n">
        <v>0.3338317942008798</v>
      </c>
      <c r="O11" s="24" t="n">
        <v>0.2566327640244943</v>
      </c>
      <c r="P11" s="24" t="n">
        <v>0.3248377413022694</v>
      </c>
      <c r="Q11" s="24" t="n">
        <v>0.2870473323844057</v>
      </c>
      <c r="R11" s="24" t="n">
        <v>0.3226541109864242</v>
      </c>
      <c r="S11" s="24" t="n">
        <v>0.2682116049768801</v>
      </c>
      <c r="T11" s="24" t="n">
        <v>0.3169341624479161</v>
      </c>
      <c r="U11" s="24" t="n">
        <v>0.1925697230106893</v>
      </c>
      <c r="V11" s="24" t="n">
        <v>0.3571073802349021</v>
      </c>
      <c r="W11" s="24" t="n">
        <v>0.2895460805374976</v>
      </c>
      <c r="Y11" s="24" t="n">
        <v>0.2952422995451769</v>
      </c>
      <c r="Z11" s="24" t="n">
        <v>0.2989244573040644</v>
      </c>
      <c r="AA11" s="24" t="n">
        <v>0.298947735620233</v>
      </c>
      <c r="AB11" s="24" t="n">
        <v>0.277646290860153</v>
      </c>
      <c r="AD11" s="24" t="n">
        <v>0.2943759510375977</v>
      </c>
      <c r="AE11" s="24" t="n">
        <v>0.2886084759841173</v>
      </c>
      <c r="AF11" s="24" t="n">
        <v>0.3520843863970781</v>
      </c>
      <c r="AG11" s="24" t="n">
        <v>0.2442568320945959</v>
      </c>
      <c r="AH11" s="24" t="n">
        <v>0.2888828771107447</v>
      </c>
      <c r="AI11" s="24" t="n">
        <v>0.1862081166901187</v>
      </c>
      <c r="AJ11" s="24" t="n">
        <v>0.3012341122963348</v>
      </c>
      <c r="AL11" s="24" t="n">
        <v>0.2785637873888533</v>
      </c>
      <c r="AM11" s="24" t="n">
        <v>0.2858814151278186</v>
      </c>
      <c r="AN11" s="24" t="n">
        <v>0.3282205629318839</v>
      </c>
      <c r="AO11" s="24" t="n">
        <v>0.2841821128779337</v>
      </c>
      <c r="AP11" s="24" t="n">
        <v>0.2871194956242162</v>
      </c>
      <c r="AQ11" s="24" t="n">
        <v>0.2547657973875811</v>
      </c>
      <c r="AR11" s="24" t="n">
        <v>0.3501289851141257</v>
      </c>
      <c r="AS11" s="24" t="n">
        <v>0.2998621335275433</v>
      </c>
      <c r="AU11" s="24" t="n">
        <v>0.2992271515819419</v>
      </c>
      <c r="AV11" s="24" t="n">
        <v>0.3273812790173258</v>
      </c>
      <c r="AW11" s="24" t="n">
        <v>0.2944498183994584</v>
      </c>
      <c r="AX11" s="24" t="n">
        <v>0.2237576307904645</v>
      </c>
    </row>
    <row r="12" ht="46" customHeight="1">
      <c r="B12" s="26" t="inlineStr">
        <is>
          <t>Better planning and preparation before release</t>
        </is>
      </c>
      <c r="C12" s="24" t="n">
        <v>0.290878806062068</v>
      </c>
      <c r="D12" s="24" t="n">
        <v>0.2792647108149454</v>
      </c>
      <c r="E12" s="24" t="n">
        <v>0.301844266808925</v>
      </c>
      <c r="G12" s="24" t="n">
        <v>0.2563529354446208</v>
      </c>
      <c r="H12" s="24" t="n">
        <v>0.2645988594638309</v>
      </c>
      <c r="I12" s="24" t="n">
        <v>0.2931154534779616</v>
      </c>
      <c r="J12" s="24" t="n">
        <v>0.2871169386830942</v>
      </c>
      <c r="K12" s="24" t="n">
        <v>0.3411577578480899</v>
      </c>
      <c r="L12" s="24" t="n">
        <v>0.302478334839248</v>
      </c>
      <c r="N12" s="24" t="n">
        <v>0.3297824290900092</v>
      </c>
      <c r="O12" s="24" t="n">
        <v>0.2100411298359784</v>
      </c>
      <c r="P12" s="24" t="n">
        <v>0.2811443793275502</v>
      </c>
      <c r="Q12" s="24" t="n">
        <v>0.3426242175280733</v>
      </c>
      <c r="R12" s="24" t="n">
        <v>0.2997076453048601</v>
      </c>
      <c r="S12" s="24" t="n">
        <v>0.3110411050953437</v>
      </c>
      <c r="T12" s="24" t="n">
        <v>0.3130535796739933</v>
      </c>
      <c r="U12" s="24" t="n">
        <v>0.2744744776393657</v>
      </c>
      <c r="V12" s="24" t="n">
        <v>0.2793005995419873</v>
      </c>
      <c r="W12" s="24" t="n">
        <v>0.2606874738772459</v>
      </c>
      <c r="Y12" s="24" t="n">
        <v>0.3086066636700515</v>
      </c>
      <c r="Z12" s="24" t="n">
        <v>0.2819663671717381</v>
      </c>
      <c r="AA12" s="24" t="n">
        <v>0.2858656448620268</v>
      </c>
      <c r="AB12" s="24" t="n">
        <v>0.2853954132696445</v>
      </c>
      <c r="AD12" s="24" t="n">
        <v>0.2692317429849356</v>
      </c>
      <c r="AE12" s="24" t="n">
        <v>0.2905292079173145</v>
      </c>
      <c r="AF12" s="24" t="n">
        <v>0.3243798802150887</v>
      </c>
      <c r="AG12" s="24" t="n">
        <v>0.2282896093482052</v>
      </c>
      <c r="AH12" s="24" t="n">
        <v>0.296732367574441</v>
      </c>
      <c r="AI12" s="24" t="n">
        <v>0.2872289040510784</v>
      </c>
      <c r="AJ12" s="24" t="n">
        <v>0.3104593494727487</v>
      </c>
      <c r="AL12" s="24" t="n">
        <v>0.2792850468370463</v>
      </c>
      <c r="AM12" s="24" t="n">
        <v>0.3055914908896926</v>
      </c>
      <c r="AN12" s="24" t="n">
        <v>0.2717061903627674</v>
      </c>
      <c r="AO12" s="24" t="n">
        <v>0.2279328116726699</v>
      </c>
      <c r="AP12" s="24" t="n">
        <v>0.3145985960388005</v>
      </c>
      <c r="AQ12" s="24" t="n">
        <v>0.346377278189329</v>
      </c>
      <c r="AR12" s="24" t="n">
        <v>0.2345618985896287</v>
      </c>
      <c r="AS12" s="24" t="n">
        <v>0.3401675731083303</v>
      </c>
      <c r="AU12" s="24" t="n">
        <v>0.282729914960807</v>
      </c>
      <c r="AV12" s="24" t="n">
        <v>0.3238224173581623</v>
      </c>
      <c r="AW12" s="24" t="n">
        <v>0.2749447331895508</v>
      </c>
      <c r="AX12" s="24" t="n">
        <v>0.2805442490507956</v>
      </c>
    </row>
    <row r="13" ht="32" customHeight="1">
      <c r="B13" s="26" t="inlineStr">
        <is>
          <t>Better access to mental health support</t>
        </is>
      </c>
      <c r="C13" s="24" t="n">
        <v>0.241228685713142</v>
      </c>
      <c r="D13" s="24" t="n">
        <v>0.2228875601271819</v>
      </c>
      <c r="E13" s="24" t="n">
        <v>0.2582138089855212</v>
      </c>
      <c r="G13" s="24" t="n">
        <v>0.3200849618816494</v>
      </c>
      <c r="H13" s="24" t="n">
        <v>0.3283345216772402</v>
      </c>
      <c r="I13" s="24" t="n">
        <v>0.2876652385793432</v>
      </c>
      <c r="J13" s="24" t="n">
        <v>0.2478714310884929</v>
      </c>
      <c r="K13" s="24" t="n">
        <v>0.1548765793217479</v>
      </c>
      <c r="L13" s="24" t="n">
        <v>0.1334582475515311</v>
      </c>
      <c r="N13" s="24" t="n">
        <v>0.2568451394074716</v>
      </c>
      <c r="O13" s="24" t="n">
        <v>0.2362745335399705</v>
      </c>
      <c r="P13" s="24" t="n">
        <v>0.2596503787821203</v>
      </c>
      <c r="Q13" s="24" t="n">
        <v>0.2219555529167393</v>
      </c>
      <c r="R13" s="24" t="n">
        <v>0.2249759082661537</v>
      </c>
      <c r="S13" s="24" t="n">
        <v>0.2692800668748646</v>
      </c>
      <c r="T13" s="24" t="n">
        <v>0.2021167960815677</v>
      </c>
      <c r="U13" s="24" t="n">
        <v>0.3071701048170394</v>
      </c>
      <c r="V13" s="24" t="n">
        <v>0.1921232686792861</v>
      </c>
      <c r="W13" s="24" t="n">
        <v>0.2193639947259243</v>
      </c>
      <c r="Y13" s="24" t="n">
        <v>0.1967464264045994</v>
      </c>
      <c r="Z13" s="24" t="n">
        <v>0.2426211036661097</v>
      </c>
      <c r="AA13" s="24" t="n">
        <v>0.2574951616546313</v>
      </c>
      <c r="AB13" s="24" t="n">
        <v>0.2735096971026768</v>
      </c>
      <c r="AD13" s="24" t="n">
        <v>0.1920153747270246</v>
      </c>
      <c r="AE13" s="24" t="n">
        <v>0.2769928470191795</v>
      </c>
      <c r="AF13" s="24" t="n">
        <v>0.1629696270405925</v>
      </c>
      <c r="AG13" s="24" t="n">
        <v>0.3142924436868352</v>
      </c>
      <c r="AH13" s="24" t="n">
        <v>0.2294214328949849</v>
      </c>
      <c r="AI13" s="24" t="n">
        <v>0.2083914380927278</v>
      </c>
      <c r="AJ13" s="24" t="n">
        <v>0.2487958884197678</v>
      </c>
      <c r="AL13" s="24" t="n">
        <v>0.2211429012681188</v>
      </c>
      <c r="AM13" s="24" t="n">
        <v>0.2740594065509431</v>
      </c>
      <c r="AN13" s="24" t="n">
        <v>0.1887319987659226</v>
      </c>
      <c r="AO13" s="24" t="n">
        <v>0.4033623161083408</v>
      </c>
      <c r="AP13" s="24" t="n">
        <v>0.209611990554574</v>
      </c>
      <c r="AQ13" s="24" t="n">
        <v>0.2786410491884387</v>
      </c>
      <c r="AR13" s="24" t="n">
        <v>0.1358281357577118</v>
      </c>
      <c r="AS13" s="24" t="n">
        <v>0.178929888027356</v>
      </c>
      <c r="AU13" s="24" t="n">
        <v>0.2860283908620077</v>
      </c>
      <c r="AV13" s="24" t="n">
        <v>0.1509578323498671</v>
      </c>
      <c r="AW13" s="24" t="n">
        <v>0.2602756348788874</v>
      </c>
      <c r="AX13" s="24" t="n">
        <v>0.2924802483478812</v>
      </c>
    </row>
    <row r="14" ht="32" customHeight="1">
      <c r="B14" s="26" t="inlineStr">
        <is>
          <t>Improved prison conditions</t>
        </is>
      </c>
      <c r="C14" s="24" t="n">
        <v>0.1871340743634511</v>
      </c>
      <c r="D14" s="24" t="n">
        <v>0.2371748447755926</v>
      </c>
      <c r="E14" s="24" t="n">
        <v>0.1382929473023706</v>
      </c>
      <c r="G14" s="24" t="n">
        <v>0.2922553126547311</v>
      </c>
      <c r="H14" s="24" t="n">
        <v>0.1852946894588432</v>
      </c>
      <c r="I14" s="24" t="n">
        <v>0.1713058241634031</v>
      </c>
      <c r="J14" s="24" t="n">
        <v>0.1552114915384194</v>
      </c>
      <c r="K14" s="24" t="n">
        <v>0.1593646869259684</v>
      </c>
      <c r="L14" s="24" t="n">
        <v>0.1766945873645429</v>
      </c>
      <c r="N14" s="24" t="n">
        <v>0.1465734254011945</v>
      </c>
      <c r="O14" s="24" t="n">
        <v>0.192299307219599</v>
      </c>
      <c r="P14" s="24" t="n">
        <v>0.1875559220577826</v>
      </c>
      <c r="Q14" s="24" t="n">
        <v>0.1922368307194928</v>
      </c>
      <c r="R14" s="24" t="n">
        <v>0.1881383504439467</v>
      </c>
      <c r="S14" s="24" t="n">
        <v>0.1684620928278656</v>
      </c>
      <c r="T14" s="24" t="n">
        <v>0.1704955049078081</v>
      </c>
      <c r="U14" s="24" t="n">
        <v>0.2158785342691485</v>
      </c>
      <c r="V14" s="24" t="n">
        <v>0.2020036844942364</v>
      </c>
      <c r="W14" s="24" t="n">
        <v>0.1687784373129421</v>
      </c>
      <c r="Y14" s="24" t="n">
        <v>0.2044965748476462</v>
      </c>
      <c r="Z14" s="24" t="n">
        <v>0.1867717196378149</v>
      </c>
      <c r="AA14" s="24" t="n">
        <v>0.156589787443088</v>
      </c>
      <c r="AB14" s="24" t="n">
        <v>0.1956376705356505</v>
      </c>
      <c r="AD14" s="24" t="n">
        <v>0.216432739961157</v>
      </c>
      <c r="AE14" s="24" t="n">
        <v>0.1969155613485832</v>
      </c>
      <c r="AF14" s="24" t="n">
        <v>0.2142403640922752</v>
      </c>
      <c r="AG14" s="24" t="n">
        <v>0.1586982339339371</v>
      </c>
      <c r="AH14" s="24" t="n">
        <v>0.1315146453305462</v>
      </c>
      <c r="AI14" s="24" t="n">
        <v>0.152819503029628</v>
      </c>
      <c r="AJ14" s="24" t="n">
        <v>0.1858503390065293</v>
      </c>
      <c r="AL14" s="24" t="n">
        <v>0.1927015985010204</v>
      </c>
      <c r="AM14" s="24" t="n">
        <v>0.2050699115505709</v>
      </c>
      <c r="AN14" s="24" t="n">
        <v>0.2370091680470159</v>
      </c>
      <c r="AO14" s="24" t="n">
        <v>0.2147023385730364</v>
      </c>
      <c r="AP14" s="24" t="n">
        <v>0.1603072381618109</v>
      </c>
      <c r="AQ14" s="24" t="n">
        <v>0.1315659336128184</v>
      </c>
      <c r="AR14" s="24" t="n">
        <v>0.198325490172144</v>
      </c>
      <c r="AS14" s="24" t="n">
        <v>0.132047649165104</v>
      </c>
      <c r="AU14" s="24" t="n">
        <v>0.2140721466441742</v>
      </c>
      <c r="AV14" s="24" t="n">
        <v>0.1425796712538368</v>
      </c>
      <c r="AW14" s="24" t="n">
        <v>0.2010682149301272</v>
      </c>
      <c r="AX14" s="24" t="n">
        <v>0.1969268634563011</v>
      </c>
    </row>
    <row r="15" ht="46" customHeight="1">
      <c r="B15" s="26" t="inlineStr">
        <is>
          <t>More support to maintain positive family or social relationships</t>
        </is>
      </c>
      <c r="C15" s="24" t="n">
        <v>0.1407585241427498</v>
      </c>
      <c r="D15" s="24" t="n">
        <v>0.161651838467543</v>
      </c>
      <c r="E15" s="24" t="n">
        <v>0.1207429208964629</v>
      </c>
      <c r="G15" s="24" t="n">
        <v>0.167546764093982</v>
      </c>
      <c r="H15" s="24" t="n">
        <v>0.1926586613924851</v>
      </c>
      <c r="I15" s="24" t="n">
        <v>0.1812227150977832</v>
      </c>
      <c r="J15" s="24" t="n">
        <v>0.1268028281520481</v>
      </c>
      <c r="K15" s="24" t="n">
        <v>0.09276374729811541</v>
      </c>
      <c r="L15" s="24" t="n">
        <v>0.09171917131227113</v>
      </c>
      <c r="N15" s="24" t="n">
        <v>0.1203608537295926</v>
      </c>
      <c r="O15" s="24" t="n">
        <v>0.1038181611400945</v>
      </c>
      <c r="P15" s="24" t="n">
        <v>0.1399912117682684</v>
      </c>
      <c r="Q15" s="24" t="n">
        <v>0.1092506067814494</v>
      </c>
      <c r="R15" s="24" t="n">
        <v>0.1302951108182333</v>
      </c>
      <c r="S15" s="24" t="n">
        <v>0.1519463972038274</v>
      </c>
      <c r="T15" s="24" t="n">
        <v>0.1451554675793447</v>
      </c>
      <c r="U15" s="24" t="n">
        <v>0.1548407976176852</v>
      </c>
      <c r="V15" s="24" t="n">
        <v>0.1498158725762661</v>
      </c>
      <c r="W15" s="24" t="n">
        <v>0.1568886330120741</v>
      </c>
      <c r="Y15" s="24" t="n">
        <v>0.1614978215194906</v>
      </c>
      <c r="Z15" s="24" t="n">
        <v>0.1176980195552579</v>
      </c>
      <c r="AA15" s="24" t="n">
        <v>0.1306820071709565</v>
      </c>
      <c r="AB15" s="24" t="n">
        <v>0.1511642216728646</v>
      </c>
      <c r="AD15" s="24" t="n">
        <v>0.1531195195912127</v>
      </c>
      <c r="AE15" s="24" t="n">
        <v>0.1433130658415393</v>
      </c>
      <c r="AF15" s="24" t="n">
        <v>0.1410563301080777</v>
      </c>
      <c r="AG15" s="24" t="n">
        <v>0.1974397924163394</v>
      </c>
      <c r="AH15" s="24" t="n">
        <v>0.1348866875350261</v>
      </c>
      <c r="AI15" s="24" t="n">
        <v>0.1612854802431327</v>
      </c>
      <c r="AJ15" s="24" t="n">
        <v>0.112607714086881</v>
      </c>
      <c r="AL15" s="24" t="n">
        <v>0.1698903742454142</v>
      </c>
      <c r="AM15" s="24" t="n">
        <v>0.1500762352594694</v>
      </c>
      <c r="AN15" s="24" t="n">
        <v>0.1860593224008937</v>
      </c>
      <c r="AO15" s="24" t="n">
        <v>0.1506757622047299</v>
      </c>
      <c r="AP15" s="24" t="n">
        <v>0.1239638882107876</v>
      </c>
      <c r="AQ15" s="24" t="n">
        <v>0.1324908265520802</v>
      </c>
      <c r="AR15" s="24" t="n">
        <v>0.1007006693742987</v>
      </c>
      <c r="AS15" s="24" t="n">
        <v>0.06495829851724919</v>
      </c>
      <c r="AU15" s="24" t="n">
        <v>0.1413892578357226</v>
      </c>
      <c r="AV15" s="24" t="n">
        <v>0.09980787396561172</v>
      </c>
      <c r="AW15" s="24" t="n">
        <v>0.1393885118865515</v>
      </c>
      <c r="AX15" s="24" t="n">
        <v>0.2096095922363333</v>
      </c>
    </row>
    <row r="16" ht="19" customHeight="1">
      <c r="B16" s="26" t="inlineStr">
        <is>
          <t>None of the above</t>
        </is>
      </c>
      <c r="C16" s="24" t="n">
        <v>0.03557511344573321</v>
      </c>
      <c r="D16" s="24" t="n">
        <v>0.03232309917030027</v>
      </c>
      <c r="E16" s="24" t="n">
        <v>0.03886310040517659</v>
      </c>
      <c r="G16" s="24" t="n">
        <v>0.0398187616301019</v>
      </c>
      <c r="H16" s="24" t="n">
        <v>0.01228467041255342</v>
      </c>
      <c r="I16" s="24" t="n">
        <v>0.03654782373086268</v>
      </c>
      <c r="J16" s="24" t="n">
        <v>0.04544354464534736</v>
      </c>
      <c r="K16" s="24" t="n">
        <v>0.04532674472411604</v>
      </c>
      <c r="L16" s="24" t="n">
        <v>0.03635935732670148</v>
      </c>
      <c r="N16" s="24" t="n">
        <v>0.03743894761999193</v>
      </c>
      <c r="O16" s="24" t="n">
        <v>0.06665396911355666</v>
      </c>
      <c r="P16" s="24" t="n">
        <v>0.02394593519455791</v>
      </c>
      <c r="Q16" s="24" t="n">
        <v>0.04170841164840199</v>
      </c>
      <c r="R16" s="24" t="n">
        <v>0.06206722988667963</v>
      </c>
      <c r="S16" s="24" t="n">
        <v>0.01731884332124376</v>
      </c>
      <c r="T16" s="24" t="n">
        <v>0.02824161558002976</v>
      </c>
      <c r="U16" s="24" t="n">
        <v>0.04122478269300409</v>
      </c>
      <c r="V16" s="24" t="n">
        <v>0.02150951516838672</v>
      </c>
      <c r="W16" s="24" t="n">
        <v>0.04734049055427915</v>
      </c>
      <c r="Y16" s="24" t="n">
        <v>0.02211815924507897</v>
      </c>
      <c r="Z16" s="24" t="n">
        <v>0.03625555204609134</v>
      </c>
      <c r="AA16" s="24" t="n">
        <v>0.04305465134663124</v>
      </c>
      <c r="AB16" s="24" t="n">
        <v>0.04282033536247776</v>
      </c>
      <c r="AD16" s="24" t="n">
        <v>0.04237056600026664</v>
      </c>
      <c r="AE16" s="24" t="n">
        <v>0.01588412575871118</v>
      </c>
      <c r="AF16" s="24" t="n">
        <v>0.01265230781180463</v>
      </c>
      <c r="AG16" s="24" t="n">
        <v>0.0446364812713327</v>
      </c>
      <c r="AH16" s="24" t="n">
        <v>0.05561098372340118</v>
      </c>
      <c r="AI16" s="24" t="n">
        <v>0.1467731018811164</v>
      </c>
      <c r="AJ16" s="24" t="n">
        <v>0.04153522926337636</v>
      </c>
      <c r="AL16" s="24" t="n">
        <v>0.0340985880894239</v>
      </c>
      <c r="AM16" s="24" t="n">
        <v>0.007833312313844217</v>
      </c>
      <c r="AN16" s="24" t="n">
        <v>0.01142268375295979</v>
      </c>
      <c r="AO16" s="24" t="n">
        <v>0.01979377429459921</v>
      </c>
      <c r="AP16" s="24" t="n">
        <v>0.03957116624413767</v>
      </c>
      <c r="AQ16" s="24" t="n">
        <v>0.06097335096850818</v>
      </c>
      <c r="AR16" s="24" t="n">
        <v>0.08374287394703668</v>
      </c>
      <c r="AS16" s="24" t="n">
        <v>0.09705883181162267</v>
      </c>
      <c r="AU16" s="24" t="n">
        <v>0.00728629534921697</v>
      </c>
      <c r="AV16" s="24" t="n">
        <v>0.06336889244888474</v>
      </c>
      <c r="AW16" s="24" t="n">
        <v>0.0167962315924874</v>
      </c>
      <c r="AX16" s="24" t="n">
        <v>0.06489840581439066</v>
      </c>
    </row>
    <row r="17" ht="19" customHeight="1">
      <c r="B17" s="26" t="inlineStr">
        <is>
          <t>Other (please specify)</t>
        </is>
      </c>
      <c r="C17" s="24" t="n">
        <v>0.007687832658665946</v>
      </c>
      <c r="D17" s="24" t="n">
        <v>0.009058451226928022</v>
      </c>
      <c r="E17" s="24" t="n">
        <v>0.006370150894508654</v>
      </c>
      <c r="G17" s="24" t="n">
        <v>0.00438674611451162</v>
      </c>
      <c r="H17" s="24" t="n">
        <v>0.005423624113412379</v>
      </c>
      <c r="I17" s="24" t="n">
        <v>0</v>
      </c>
      <c r="J17" s="24" t="n">
        <v>0.01184643634012172</v>
      </c>
      <c r="K17" s="24" t="n">
        <v>0.01434010108422104</v>
      </c>
      <c r="L17" s="24" t="n">
        <v>0.01008587840611378</v>
      </c>
      <c r="N17" s="24" t="n">
        <v>0.03094417960241067</v>
      </c>
      <c r="O17" s="24" t="n">
        <v>0.008693157148565455</v>
      </c>
      <c r="P17" s="24" t="n">
        <v>0</v>
      </c>
      <c r="Q17" s="24" t="n">
        <v>0.00481976980754144</v>
      </c>
      <c r="R17" s="24" t="n">
        <v>0.01068809817984502</v>
      </c>
      <c r="S17" s="24" t="n">
        <v>0.004213783685969166</v>
      </c>
      <c r="T17" s="24" t="n">
        <v>0.004766421072160365</v>
      </c>
      <c r="U17" s="24" t="n">
        <v>0.006346413830302283</v>
      </c>
      <c r="V17" s="24" t="n">
        <v>0.004106521335209254</v>
      </c>
      <c r="W17" s="24" t="n">
        <v>0.01881717634469446</v>
      </c>
      <c r="Y17" s="24" t="n">
        <v>0.008774686269085568</v>
      </c>
      <c r="Z17" s="24" t="n">
        <v>0.0087139578382434</v>
      </c>
      <c r="AA17" s="24" t="n">
        <v>0.009214757634880409</v>
      </c>
      <c r="AB17" s="24" t="n">
        <v>0.004105218843942632</v>
      </c>
      <c r="AD17" s="24" t="n">
        <v>0.01117532674954276</v>
      </c>
      <c r="AE17" s="24" t="n">
        <v>0.004602857241819336</v>
      </c>
      <c r="AF17" s="24" t="n">
        <v>0.007385433357379394</v>
      </c>
      <c r="AG17" s="24" t="n">
        <v>0</v>
      </c>
      <c r="AH17" s="24" t="n">
        <v>0.0113527984079788</v>
      </c>
      <c r="AI17" s="24" t="n">
        <v>0.03078477933703687</v>
      </c>
      <c r="AJ17" s="24" t="n">
        <v>0.006894793413684298</v>
      </c>
      <c r="AL17" s="24" t="n">
        <v>0.004100610384950737</v>
      </c>
      <c r="AM17" s="24" t="n">
        <v>0</v>
      </c>
      <c r="AN17" s="24" t="n">
        <v>0.005302335220531268</v>
      </c>
      <c r="AO17" s="24" t="n">
        <v>0</v>
      </c>
      <c r="AP17" s="24" t="n">
        <v>0.01351483090282672</v>
      </c>
      <c r="AQ17" s="24" t="n">
        <v>0.005028805257873453</v>
      </c>
      <c r="AR17" s="24" t="n">
        <v>0.01603396394410157</v>
      </c>
      <c r="AS17" s="24" t="n">
        <v>0.03653563242309366</v>
      </c>
      <c r="AU17" s="24" t="n">
        <v>0.007902570722969385</v>
      </c>
      <c r="AV17" s="24" t="n">
        <v>0.01824067207297047</v>
      </c>
      <c r="AW17" s="24" t="n">
        <v>0.00297922010595688</v>
      </c>
      <c r="AX17" s="24" t="n">
        <v>0</v>
      </c>
    </row>
    <row r="19">
      <c r="B19" t="inlineStr">
        <is>
          <t>Fieldwork: 07 Jul 2026 - 10 Jul 2026</t>
        </is>
      </c>
    </row>
    <row r="20">
      <c r="B20" t="inlineStr">
        <is>
          <t>All results are weighted using Iterative Proportional Fitting, or 'Raking'. The results are weighted by interlocking age &amp; gender, region and socioeconomic grade to Nationally Representative Proportions</t>
        </is>
      </c>
    </row>
    <row r="22">
      <c r="B22"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2.xml><?xml version="1.0" encoding="utf-8"?>
<worksheet xmlns="http://schemas.openxmlformats.org/spreadsheetml/2006/main">
  <sheetPr>
    <outlinePr summaryBelow="1" summaryRight="1"/>
    <pageSetUpPr/>
  </sheetPr>
  <dimension ref="B2:AZ23"/>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are the biggest barriers to people being released from prison staying out of prison? Select up to 3</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46" customHeight="1">
      <c r="B9" s="26" t="inlineStr">
        <is>
          <t>Employment - difficulty finding work with a criminal record</t>
        </is>
      </c>
      <c r="C9" s="24" t="n">
        <v>0.5182208955047842</v>
      </c>
      <c r="D9" s="24" t="n">
        <v>0.5136011419652272</v>
      </c>
      <c r="E9" s="24" t="n">
        <v>0.5238436999054076</v>
      </c>
      <c r="G9" s="24" t="n">
        <v>0.4267827525072789</v>
      </c>
      <c r="H9" s="24" t="n">
        <v>0.4929217681141528</v>
      </c>
      <c r="I9" s="24" t="n">
        <v>0.476675589023222</v>
      </c>
      <c r="J9" s="24" t="n">
        <v>0.5194730305575065</v>
      </c>
      <c r="K9" s="24" t="n">
        <v>0.5348915850562228</v>
      </c>
      <c r="L9" s="24" t="n">
        <v>0.6204811347824281</v>
      </c>
      <c r="N9" s="24" t="n">
        <v>0.4877879912298795</v>
      </c>
      <c r="O9" s="24" t="n">
        <v>0.5301711136220609</v>
      </c>
      <c r="P9" s="24" t="n">
        <v>0.5056745034626378</v>
      </c>
      <c r="Q9" s="24" t="n">
        <v>0.5542346334624919</v>
      </c>
      <c r="R9" s="24" t="n">
        <v>0.5164057680299312</v>
      </c>
      <c r="S9" s="24" t="n">
        <v>0.5157871900368933</v>
      </c>
      <c r="T9" s="24" t="n">
        <v>0.5417773691180242</v>
      </c>
      <c r="U9" s="24" t="n">
        <v>0.4988565229998131</v>
      </c>
      <c r="V9" s="24" t="n">
        <v>0.5431918281692315</v>
      </c>
      <c r="W9" s="24" t="n">
        <v>0.4835178824560215</v>
      </c>
      <c r="Y9" s="24" t="n">
        <v>0.5325323165720202</v>
      </c>
      <c r="Z9" s="24" t="n">
        <v>0.5106695128679445</v>
      </c>
      <c r="AA9" s="24" t="n">
        <v>0.5334982780100772</v>
      </c>
      <c r="AB9" s="24" t="n">
        <v>0.497158799324551</v>
      </c>
      <c r="AD9" s="24" t="n">
        <v>0.5238367673571745</v>
      </c>
      <c r="AE9" s="24" t="n">
        <v>0.5006128793793485</v>
      </c>
      <c r="AF9" s="24" t="n">
        <v>0.5358998784111834</v>
      </c>
      <c r="AG9" s="24" t="n">
        <v>0.5210027333169992</v>
      </c>
      <c r="AH9" s="24" t="n">
        <v>0.5462404628859707</v>
      </c>
      <c r="AI9" s="24" t="n">
        <v>0.3975315680961534</v>
      </c>
      <c r="AJ9" s="24" t="n">
        <v>0.5265101592914246</v>
      </c>
      <c r="AL9" s="24" t="n">
        <v>0.539852726344116</v>
      </c>
      <c r="AM9" s="24" t="n">
        <v>0.4524450052082963</v>
      </c>
      <c r="AN9" s="24" t="n">
        <v>0.5444381856138883</v>
      </c>
      <c r="AO9" s="24" t="n">
        <v>0.4921317940011901</v>
      </c>
      <c r="AP9" s="24" t="n">
        <v>0.5520460804390719</v>
      </c>
      <c r="AQ9" s="24" t="n">
        <v>0.5527776879117969</v>
      </c>
      <c r="AR9" s="24" t="n">
        <v>0.5355606411431713</v>
      </c>
      <c r="AS9" s="24" t="n">
        <v>0.4918033172689679</v>
      </c>
      <c r="AU9" s="24" t="n">
        <v>0.5345216020127475</v>
      </c>
      <c r="AV9" s="24" t="n">
        <v>0.55958898845204</v>
      </c>
      <c r="AW9" s="24" t="n">
        <v>0.5370624820540399</v>
      </c>
      <c r="AX9" s="24" t="n">
        <v>0.3910405234141636</v>
      </c>
    </row>
    <row r="10" ht="74" customHeight="1">
      <c r="B10" s="26" t="inlineStr">
        <is>
          <t>Financial hardship - those leaving prison not having savings or difficulty accessing benefits</t>
        </is>
      </c>
      <c r="C10" s="24" t="n">
        <v>0.3819378700658005</v>
      </c>
      <c r="D10" s="24" t="n">
        <v>0.3905427097865944</v>
      </c>
      <c r="E10" s="24" t="n">
        <v>0.3733448099193634</v>
      </c>
      <c r="G10" s="24" t="n">
        <v>0.4004856206741849</v>
      </c>
      <c r="H10" s="24" t="n">
        <v>0.3860900668699463</v>
      </c>
      <c r="I10" s="24" t="n">
        <v>0.3835290046312443</v>
      </c>
      <c r="J10" s="24" t="n">
        <v>0.3812091828193016</v>
      </c>
      <c r="K10" s="24" t="n">
        <v>0.3485909069347776</v>
      </c>
      <c r="L10" s="24" t="n">
        <v>0.3880298111222815</v>
      </c>
      <c r="N10" s="24" t="n">
        <v>0.4364770684837181</v>
      </c>
      <c r="O10" s="24" t="n">
        <v>0.4325065624696703</v>
      </c>
      <c r="P10" s="24" t="n">
        <v>0.4277071004403245</v>
      </c>
      <c r="Q10" s="24" t="n">
        <v>0.3493735445341786</v>
      </c>
      <c r="R10" s="24" t="n">
        <v>0.3300440514814199</v>
      </c>
      <c r="S10" s="24" t="n">
        <v>0.3240861160013614</v>
      </c>
      <c r="T10" s="24" t="n">
        <v>0.4013141943521918</v>
      </c>
      <c r="U10" s="24" t="n">
        <v>0.4123130965249365</v>
      </c>
      <c r="V10" s="24" t="n">
        <v>0.3515832114667978</v>
      </c>
      <c r="W10" s="24" t="n">
        <v>0.3772496515782852</v>
      </c>
      <c r="Y10" s="24" t="n">
        <v>0.4125463262307861</v>
      </c>
      <c r="Z10" s="24" t="n">
        <v>0.3898895673359422</v>
      </c>
      <c r="AA10" s="24" t="n">
        <v>0.3743218227563819</v>
      </c>
      <c r="AB10" s="24" t="n">
        <v>0.3473289972734974</v>
      </c>
      <c r="AD10" s="24" t="n">
        <v>0.3558199486177467</v>
      </c>
      <c r="AE10" s="24" t="n">
        <v>0.3903926141297892</v>
      </c>
      <c r="AF10" s="24" t="n">
        <v>0.3637027959542849</v>
      </c>
      <c r="AG10" s="24" t="n">
        <v>0.3702920740903044</v>
      </c>
      <c r="AH10" s="24" t="n">
        <v>0.3154298461947455</v>
      </c>
      <c r="AI10" s="24" t="n">
        <v>0.3704599443940126</v>
      </c>
      <c r="AJ10" s="24" t="n">
        <v>0.4470139947271202</v>
      </c>
      <c r="AL10" s="24" t="n">
        <v>0.3716272243052224</v>
      </c>
      <c r="AM10" s="24" t="n">
        <v>0.4022550824717088</v>
      </c>
      <c r="AN10" s="24" t="n">
        <v>0.3882440393233535</v>
      </c>
      <c r="AO10" s="24" t="n">
        <v>0.3826799739618448</v>
      </c>
      <c r="AP10" s="24" t="n">
        <v>0.3490946942569194</v>
      </c>
      <c r="AQ10" s="24" t="n">
        <v>0.404771895842287</v>
      </c>
      <c r="AR10" s="24" t="n">
        <v>0.408768100756844</v>
      </c>
      <c r="AS10" s="24" t="n">
        <v>0.3846022731764401</v>
      </c>
      <c r="AU10" s="24" t="n">
        <v>0.4403640156821029</v>
      </c>
      <c r="AV10" s="24" t="n">
        <v>0.3535408873884662</v>
      </c>
      <c r="AW10" s="24" t="n">
        <v>0.3957699198760971</v>
      </c>
      <c r="AX10" s="24" t="n">
        <v>0.3259703897229098</v>
      </c>
    </row>
    <row r="11" ht="32" customHeight="1">
      <c r="B11" s="26" t="inlineStr">
        <is>
          <t>Housing - no stable place to live</t>
        </is>
      </c>
      <c r="C11" s="24" t="n">
        <v>0.3785117610832073</v>
      </c>
      <c r="D11" s="24" t="n">
        <v>0.3557851898056706</v>
      </c>
      <c r="E11" s="24" t="n">
        <v>0.4001026841038152</v>
      </c>
      <c r="G11" s="24" t="n">
        <v>0.3424159669405867</v>
      </c>
      <c r="H11" s="24" t="n">
        <v>0.293587470959895</v>
      </c>
      <c r="I11" s="24" t="n">
        <v>0.3955143188252419</v>
      </c>
      <c r="J11" s="24" t="n">
        <v>0.3562949229958592</v>
      </c>
      <c r="K11" s="24" t="n">
        <v>0.3910190850264409</v>
      </c>
      <c r="L11" s="24" t="n">
        <v>0.4671856060617984</v>
      </c>
      <c r="N11" s="24" t="n">
        <v>0.3657769704597293</v>
      </c>
      <c r="O11" s="24" t="n">
        <v>0.4118083543332253</v>
      </c>
      <c r="P11" s="24" t="n">
        <v>0.3715578965884865</v>
      </c>
      <c r="Q11" s="24" t="n">
        <v>0.3815131507934215</v>
      </c>
      <c r="R11" s="24" t="n">
        <v>0.4156916543304455</v>
      </c>
      <c r="S11" s="24" t="n">
        <v>0.3900780001377729</v>
      </c>
      <c r="T11" s="24" t="n">
        <v>0.3524168384524985</v>
      </c>
      <c r="U11" s="24" t="n">
        <v>0.4083025839728161</v>
      </c>
      <c r="V11" s="24" t="n">
        <v>0.3704054511348744</v>
      </c>
      <c r="W11" s="24" t="n">
        <v>0.3214202633319364</v>
      </c>
      <c r="Y11" s="24" t="n">
        <v>0.3087307138041857</v>
      </c>
      <c r="Z11" s="24" t="n">
        <v>0.4165653338516264</v>
      </c>
      <c r="AA11" s="24" t="n">
        <v>0.4001011975308327</v>
      </c>
      <c r="AB11" s="24" t="n">
        <v>0.3953769795370214</v>
      </c>
      <c r="AD11" s="24" t="n">
        <v>0.364494732149966</v>
      </c>
      <c r="AE11" s="24" t="n">
        <v>0.3870690881857282</v>
      </c>
      <c r="AF11" s="24" t="n">
        <v>0.4721053390144027</v>
      </c>
      <c r="AG11" s="24" t="n">
        <v>0.4006447450924933</v>
      </c>
      <c r="AH11" s="24" t="n">
        <v>0.3429177773691626</v>
      </c>
      <c r="AI11" s="24" t="n">
        <v>0.2566605306334673</v>
      </c>
      <c r="AJ11" s="24" t="n">
        <v>0.3717425483490974</v>
      </c>
      <c r="AL11" s="24" t="n">
        <v>0.3446048818586095</v>
      </c>
      <c r="AM11" s="24" t="n">
        <v>0.3681903694330377</v>
      </c>
      <c r="AN11" s="24" t="n">
        <v>0.4965941048229014</v>
      </c>
      <c r="AO11" s="24" t="n">
        <v>0.3947090194706919</v>
      </c>
      <c r="AP11" s="24" t="n">
        <v>0.3682831778466269</v>
      </c>
      <c r="AQ11" s="24" t="n">
        <v>0.3526845251476382</v>
      </c>
      <c r="AR11" s="24" t="n">
        <v>0.3882332141953336</v>
      </c>
      <c r="AS11" s="24" t="n">
        <v>0.337054553174452</v>
      </c>
      <c r="AU11" s="24" t="n">
        <v>0.4269380589757497</v>
      </c>
      <c r="AV11" s="24" t="n">
        <v>0.3784338220809886</v>
      </c>
      <c r="AW11" s="24" t="n">
        <v>0.3791812029713861</v>
      </c>
      <c r="AX11" s="24" t="n">
        <v>0.3163163863411239</v>
      </c>
    </row>
    <row r="12" ht="46" customHeight="1">
      <c r="B12" s="26" t="inlineStr">
        <is>
          <t>Drug/alcohol treatment - limited access to recovery programmes</t>
        </is>
      </c>
      <c r="C12" s="24" t="n">
        <v>0.37060120835659</v>
      </c>
      <c r="D12" s="24" t="n">
        <v>0.353086973075974</v>
      </c>
      <c r="E12" s="24" t="n">
        <v>0.387595657995657</v>
      </c>
      <c r="G12" s="24" t="n">
        <v>0.3538327866322876</v>
      </c>
      <c r="H12" s="24" t="n">
        <v>0.3081375865938589</v>
      </c>
      <c r="I12" s="24" t="n">
        <v>0.3215270078798544</v>
      </c>
      <c r="J12" s="24" t="n">
        <v>0.3874417649374219</v>
      </c>
      <c r="K12" s="24" t="n">
        <v>0.4178090284498265</v>
      </c>
      <c r="L12" s="24" t="n">
        <v>0.426776060427603</v>
      </c>
      <c r="N12" s="24" t="n">
        <v>0.4602454735634871</v>
      </c>
      <c r="O12" s="24" t="n">
        <v>0.3144801012859995</v>
      </c>
      <c r="P12" s="24" t="n">
        <v>0.3311680893285725</v>
      </c>
      <c r="Q12" s="24" t="n">
        <v>0.3545091428626056</v>
      </c>
      <c r="R12" s="24" t="n">
        <v>0.3293369607500624</v>
      </c>
      <c r="S12" s="24" t="n">
        <v>0.414121637298233</v>
      </c>
      <c r="T12" s="24" t="n">
        <v>0.4074275087706633</v>
      </c>
      <c r="U12" s="24" t="n">
        <v>0.3159543873346636</v>
      </c>
      <c r="V12" s="24" t="n">
        <v>0.4144765318672409</v>
      </c>
      <c r="W12" s="24" t="n">
        <v>0.3826558163295471</v>
      </c>
      <c r="Y12" s="24" t="n">
        <v>0.3802554072229</v>
      </c>
      <c r="Z12" s="24" t="n">
        <v>0.3436311752601617</v>
      </c>
      <c r="AA12" s="24" t="n">
        <v>0.3708500826701235</v>
      </c>
      <c r="AB12" s="24" t="n">
        <v>0.3879505585391585</v>
      </c>
      <c r="AD12" s="24" t="n">
        <v>0.3585566780186143</v>
      </c>
      <c r="AE12" s="24" t="n">
        <v>0.3978644546951196</v>
      </c>
      <c r="AF12" s="24" t="n">
        <v>0.4003093865980016</v>
      </c>
      <c r="AG12" s="24" t="n">
        <v>0.3278575367059733</v>
      </c>
      <c r="AH12" s="24" t="n">
        <v>0.3719564795974549</v>
      </c>
      <c r="AI12" s="24" t="n">
        <v>0.2574621211427097</v>
      </c>
      <c r="AJ12" s="24" t="n">
        <v>0.3498834316652967</v>
      </c>
      <c r="AL12" s="24" t="n">
        <v>0.3708860751187965</v>
      </c>
      <c r="AM12" s="24" t="n">
        <v>0.3802015288288337</v>
      </c>
      <c r="AN12" s="24" t="n">
        <v>0.3693983758939973</v>
      </c>
      <c r="AO12" s="24" t="n">
        <v>0.3295622299718339</v>
      </c>
      <c r="AP12" s="24" t="n">
        <v>0.3865678425202257</v>
      </c>
      <c r="AQ12" s="24" t="n">
        <v>0.3491571714552223</v>
      </c>
      <c r="AR12" s="24" t="n">
        <v>0.3740339518748922</v>
      </c>
      <c r="AS12" s="24" t="n">
        <v>0.3738113561486721</v>
      </c>
      <c r="AU12" s="24" t="n">
        <v>0.3417069690656973</v>
      </c>
      <c r="AV12" s="24" t="n">
        <v>0.4071170082026491</v>
      </c>
      <c r="AW12" s="24" t="n">
        <v>0.3695367897807851</v>
      </c>
      <c r="AX12" s="24" t="n">
        <v>0.3496091646162474</v>
      </c>
    </row>
    <row r="13" ht="60" customHeight="1">
      <c r="B13" s="26" t="inlineStr">
        <is>
          <t>Lack of community support - lack of support from the probation services to reintegrate into society</t>
        </is>
      </c>
      <c r="C13" s="24" t="n">
        <v>0.274708273560014</v>
      </c>
      <c r="D13" s="24" t="n">
        <v>0.2694359425819918</v>
      </c>
      <c r="E13" s="24" t="n">
        <v>0.2793989890486702</v>
      </c>
      <c r="G13" s="24" t="n">
        <v>0.3110249194741191</v>
      </c>
      <c r="H13" s="24" t="n">
        <v>0.3230905417773844</v>
      </c>
      <c r="I13" s="24" t="n">
        <v>0.2329245703522652</v>
      </c>
      <c r="J13" s="24" t="n">
        <v>0.309991725102914</v>
      </c>
      <c r="K13" s="24" t="n">
        <v>0.2748247802479788</v>
      </c>
      <c r="L13" s="24" t="n">
        <v>0.2165631700920329</v>
      </c>
      <c r="N13" s="24" t="n">
        <v>0.1648375151369609</v>
      </c>
      <c r="O13" s="24" t="n">
        <v>0.3152922989251174</v>
      </c>
      <c r="P13" s="24" t="n">
        <v>0.2741373428203256</v>
      </c>
      <c r="Q13" s="24" t="n">
        <v>0.2747167967986771</v>
      </c>
      <c r="R13" s="24" t="n">
        <v>0.2748476583999504</v>
      </c>
      <c r="S13" s="24" t="n">
        <v>0.2591610580801746</v>
      </c>
      <c r="T13" s="24" t="n">
        <v>0.3491639973019811</v>
      </c>
      <c r="U13" s="24" t="n">
        <v>0.2746791825113667</v>
      </c>
      <c r="V13" s="24" t="n">
        <v>0.2703357691383982</v>
      </c>
      <c r="W13" s="24" t="n">
        <v>0.2646240157625158</v>
      </c>
      <c r="Y13" s="24" t="n">
        <v>0.3034155675326469</v>
      </c>
      <c r="Z13" s="24" t="n">
        <v>0.2872082315122665</v>
      </c>
      <c r="AA13" s="24" t="n">
        <v>0.2725670053769993</v>
      </c>
      <c r="AB13" s="24" t="n">
        <v>0.2326137557161856</v>
      </c>
      <c r="AD13" s="24" t="n">
        <v>0.3084917844542125</v>
      </c>
      <c r="AE13" s="24" t="n">
        <v>0.2796765710387338</v>
      </c>
      <c r="AF13" s="24" t="n">
        <v>0.287421299088893</v>
      </c>
      <c r="AG13" s="24" t="n">
        <v>0.3245461860186232</v>
      </c>
      <c r="AH13" s="24" t="n">
        <v>0.223213544261018</v>
      </c>
      <c r="AI13" s="24" t="n">
        <v>0.264894753192369</v>
      </c>
      <c r="AJ13" s="24" t="n">
        <v>0.2557673485280825</v>
      </c>
      <c r="AL13" s="24" t="n">
        <v>0.3366124081424319</v>
      </c>
      <c r="AM13" s="24" t="n">
        <v>0.32219519562604</v>
      </c>
      <c r="AN13" s="24" t="n">
        <v>0.2579466042608598</v>
      </c>
      <c r="AO13" s="24" t="n">
        <v>0.2842916925128375</v>
      </c>
      <c r="AP13" s="24" t="n">
        <v>0.2475184165092709</v>
      </c>
      <c r="AQ13" s="24" t="n">
        <v>0.1934411492178381</v>
      </c>
      <c r="AR13" s="24" t="n">
        <v>0.2273373474348704</v>
      </c>
      <c r="AS13" s="24" t="n">
        <v>0.237194820002949</v>
      </c>
      <c r="AU13" s="24" t="n">
        <v>0.2918974244414413</v>
      </c>
      <c r="AV13" s="24" t="n">
        <v>0.2429241710162099</v>
      </c>
      <c r="AW13" s="24" t="n">
        <v>0.3088850662497678</v>
      </c>
      <c r="AX13" s="24" t="n">
        <v>0.2338276341853437</v>
      </c>
    </row>
    <row r="14" ht="60" customHeight="1">
      <c r="B14" s="26" t="inlineStr">
        <is>
          <t>Education/skills training - insufficient skills and training provided whilst in prison</t>
        </is>
      </c>
      <c r="C14" s="24" t="n">
        <v>0.247805059850222</v>
      </c>
      <c r="D14" s="24" t="n">
        <v>0.2679136598657528</v>
      </c>
      <c r="E14" s="24" t="n">
        <v>0.228878469453778</v>
      </c>
      <c r="G14" s="24" t="n">
        <v>0.2929264161006591</v>
      </c>
      <c r="H14" s="24" t="n">
        <v>0.2905789044053791</v>
      </c>
      <c r="I14" s="24" t="n">
        <v>0.2566961369214192</v>
      </c>
      <c r="J14" s="24" t="n">
        <v>0.2203393734071058</v>
      </c>
      <c r="K14" s="24" t="n">
        <v>0.1981202699574102</v>
      </c>
      <c r="L14" s="24" t="n">
        <v>0.2317540160502397</v>
      </c>
      <c r="N14" s="24" t="n">
        <v>0.2200375339602408</v>
      </c>
      <c r="O14" s="24" t="n">
        <v>0.2539842106933847</v>
      </c>
      <c r="P14" s="24" t="n">
        <v>0.2407396319750807</v>
      </c>
      <c r="Q14" s="24" t="n">
        <v>0.2840270803448675</v>
      </c>
      <c r="R14" s="24" t="n">
        <v>0.2748154467320843</v>
      </c>
      <c r="S14" s="24" t="n">
        <v>0.2743255666327047</v>
      </c>
      <c r="T14" s="24" t="n">
        <v>0.1875235732220805</v>
      </c>
      <c r="U14" s="24" t="n">
        <v>0.2508973664108775</v>
      </c>
      <c r="V14" s="24" t="n">
        <v>0.23258974571014</v>
      </c>
      <c r="W14" s="24" t="n">
        <v>0.2692428103234312</v>
      </c>
      <c r="Y14" s="24" t="n">
        <v>0.2855629213319162</v>
      </c>
      <c r="Z14" s="24" t="n">
        <v>0.2363858604708429</v>
      </c>
      <c r="AA14" s="24" t="n">
        <v>0.2536757306222165</v>
      </c>
      <c r="AB14" s="24" t="n">
        <v>0.2137135081264327</v>
      </c>
      <c r="AD14" s="24" t="n">
        <v>0.261357587336955</v>
      </c>
      <c r="AE14" s="24" t="n">
        <v>0.2358990896582816</v>
      </c>
      <c r="AF14" s="24" t="n">
        <v>0.2787126560817393</v>
      </c>
      <c r="AG14" s="24" t="n">
        <v>0.2832406322135875</v>
      </c>
      <c r="AH14" s="24" t="n">
        <v>0.2771876394550333</v>
      </c>
      <c r="AI14" s="24" t="n">
        <v>0.1912264387121275</v>
      </c>
      <c r="AJ14" s="24" t="n">
        <v>0.2191693816933408</v>
      </c>
      <c r="AL14" s="24" t="n">
        <v>0.2195520760995865</v>
      </c>
      <c r="AM14" s="24" t="n">
        <v>0.2502764927149847</v>
      </c>
      <c r="AN14" s="24" t="n">
        <v>0.3145989933831048</v>
      </c>
      <c r="AO14" s="24" t="n">
        <v>0.3031810823173003</v>
      </c>
      <c r="AP14" s="24" t="n">
        <v>0.2513536388521744</v>
      </c>
      <c r="AQ14" s="24" t="n">
        <v>0.2501103283447176</v>
      </c>
      <c r="AR14" s="24" t="n">
        <v>0.1698515731993111</v>
      </c>
      <c r="AS14" s="24" t="n">
        <v>0.1901905853028086</v>
      </c>
      <c r="AU14" s="24" t="n">
        <v>0.2109524542483633</v>
      </c>
      <c r="AV14" s="24" t="n">
        <v>0.2214550432697053</v>
      </c>
      <c r="AW14" s="24" t="n">
        <v>0.2655905377802823</v>
      </c>
      <c r="AX14" s="24" t="n">
        <v>0.3001542133566433</v>
      </c>
    </row>
    <row r="15" ht="46" customHeight="1">
      <c r="B15" s="26" t="inlineStr">
        <is>
          <t>Mental health support - lack of therapy/counselling</t>
        </is>
      </c>
      <c r="C15" s="24" t="n">
        <v>0.2287678683308507</v>
      </c>
      <c r="D15" s="24" t="n">
        <v>0.2224751475908375</v>
      </c>
      <c r="E15" s="24" t="n">
        <v>0.2339830091112299</v>
      </c>
      <c r="G15" s="24" t="n">
        <v>0.3135690144370016</v>
      </c>
      <c r="H15" s="24" t="n">
        <v>0.3017464329169859</v>
      </c>
      <c r="I15" s="24" t="n">
        <v>0.3031478214604049</v>
      </c>
      <c r="J15" s="24" t="n">
        <v>0.2296552301303782</v>
      </c>
      <c r="K15" s="24" t="n">
        <v>0.1715283488702571</v>
      </c>
      <c r="L15" s="24" t="n">
        <v>0.09106115121200407</v>
      </c>
      <c r="N15" s="24" t="n">
        <v>0.2315000114190578</v>
      </c>
      <c r="O15" s="24" t="n">
        <v>0.2756254438282874</v>
      </c>
      <c r="P15" s="24" t="n">
        <v>0.241261167922586</v>
      </c>
      <c r="Q15" s="24" t="n">
        <v>0.2033258662967186</v>
      </c>
      <c r="R15" s="24" t="n">
        <v>0.1873362685552969</v>
      </c>
      <c r="S15" s="24" t="n">
        <v>0.2632838085536407</v>
      </c>
      <c r="T15" s="24" t="n">
        <v>0.2335867722606213</v>
      </c>
      <c r="U15" s="24" t="n">
        <v>0.2289209419909076</v>
      </c>
      <c r="V15" s="24" t="n">
        <v>0.2182065619270296</v>
      </c>
      <c r="W15" s="24" t="n">
        <v>0.22079136051031</v>
      </c>
      <c r="Y15" s="24" t="n">
        <v>0.1901915769578594</v>
      </c>
      <c r="Z15" s="24" t="n">
        <v>0.1966811518852552</v>
      </c>
      <c r="AA15" s="24" t="n">
        <v>0.2421983058901873</v>
      </c>
      <c r="AB15" s="24" t="n">
        <v>0.2919174896319935</v>
      </c>
      <c r="AD15" s="24" t="n">
        <v>0.165505412578376</v>
      </c>
      <c r="AE15" s="24" t="n">
        <v>0.2613925009821317</v>
      </c>
      <c r="AF15" s="24" t="n">
        <v>0.2053840321879688</v>
      </c>
      <c r="AG15" s="24" t="n">
        <v>0.2806447210068993</v>
      </c>
      <c r="AH15" s="24" t="n">
        <v>0.2202788189400364</v>
      </c>
      <c r="AI15" s="24" t="n">
        <v>0.3207358807153492</v>
      </c>
      <c r="AJ15" s="24" t="n">
        <v>0.2228617902384413</v>
      </c>
      <c r="AL15" s="24" t="n">
        <v>0.1816784859312798</v>
      </c>
      <c r="AM15" s="24" t="n">
        <v>0.2852025847959564</v>
      </c>
      <c r="AN15" s="24" t="n">
        <v>0.2273414402404854</v>
      </c>
      <c r="AO15" s="24" t="n">
        <v>0.3021394590412599</v>
      </c>
      <c r="AP15" s="24" t="n">
        <v>0.2220622100654181</v>
      </c>
      <c r="AQ15" s="24" t="n">
        <v>0.2313731733413964</v>
      </c>
      <c r="AR15" s="24" t="n">
        <v>0.1453658327666003</v>
      </c>
      <c r="AS15" s="24" t="n">
        <v>0.1426238681106415</v>
      </c>
      <c r="AU15" s="24" t="n">
        <v>0.2408886426667787</v>
      </c>
      <c r="AV15" s="24" t="n">
        <v>0.140407626226136</v>
      </c>
      <c r="AW15" s="24" t="n">
        <v>0.2594536271210768</v>
      </c>
      <c r="AX15" s="24" t="n">
        <v>0.2938079365683405</v>
      </c>
    </row>
    <row r="16" ht="32" customHeight="1">
      <c r="B16" s="26" t="inlineStr">
        <is>
          <t>Family/social support - lack of a support network</t>
        </is>
      </c>
      <c r="C16" s="24" t="n">
        <v>0.2078925790081552</v>
      </c>
      <c r="D16" s="24" t="n">
        <v>0.2200345446181188</v>
      </c>
      <c r="E16" s="24" t="n">
        <v>0.1961665760356346</v>
      </c>
      <c r="G16" s="24" t="n">
        <v>0.1978833833241385</v>
      </c>
      <c r="H16" s="24" t="n">
        <v>0.2957919530528311</v>
      </c>
      <c r="I16" s="24" t="n">
        <v>0.2267083424831293</v>
      </c>
      <c r="J16" s="24" t="n">
        <v>0.195273652658673</v>
      </c>
      <c r="K16" s="24" t="n">
        <v>0.1608031468537401</v>
      </c>
      <c r="L16" s="24" t="n">
        <v>0.1696908755007291</v>
      </c>
      <c r="N16" s="24" t="n">
        <v>0.2713826284767343</v>
      </c>
      <c r="O16" s="24" t="n">
        <v>0.1730153711601091</v>
      </c>
      <c r="P16" s="24" t="n">
        <v>0.2448677021662472</v>
      </c>
      <c r="Q16" s="24" t="n">
        <v>0.162961955605431</v>
      </c>
      <c r="R16" s="24" t="n">
        <v>0.1961194919577168</v>
      </c>
      <c r="S16" s="24" t="n">
        <v>0.20731765130056</v>
      </c>
      <c r="T16" s="24" t="n">
        <v>0.2094709311052674</v>
      </c>
      <c r="U16" s="24" t="n">
        <v>0.2060668998708158</v>
      </c>
      <c r="V16" s="24" t="n">
        <v>0.201330239266121</v>
      </c>
      <c r="W16" s="24" t="n">
        <v>0.2027596612646492</v>
      </c>
      <c r="Y16" s="24" t="n">
        <v>0.2203221301585342</v>
      </c>
      <c r="Z16" s="24" t="n">
        <v>0.2050801368569342</v>
      </c>
      <c r="AA16" s="24" t="n">
        <v>0.1867794968268863</v>
      </c>
      <c r="AB16" s="24" t="n">
        <v>0.2159674910382301</v>
      </c>
      <c r="AD16" s="24" t="n">
        <v>0.2645934965477742</v>
      </c>
      <c r="AE16" s="24" t="n">
        <v>0.2268797349443509</v>
      </c>
      <c r="AF16" s="24" t="n">
        <v>0.1914379068450124</v>
      </c>
      <c r="AG16" s="24" t="n">
        <v>0.1391468147164136</v>
      </c>
      <c r="AH16" s="24" t="n">
        <v>0.1981083381902434</v>
      </c>
      <c r="AI16" s="24" t="n">
        <v>0.1666811888782648</v>
      </c>
      <c r="AJ16" s="24" t="n">
        <v>0.1669700350737712</v>
      </c>
      <c r="AL16" s="24" t="n">
        <v>0.2556895666833811</v>
      </c>
      <c r="AM16" s="24" t="n">
        <v>0.2277368364058219</v>
      </c>
      <c r="AN16" s="24" t="n">
        <v>0.1923537650845736</v>
      </c>
      <c r="AO16" s="24" t="n">
        <v>0.2246702585796003</v>
      </c>
      <c r="AP16" s="24" t="n">
        <v>0.1796156903556225</v>
      </c>
      <c r="AQ16" s="24" t="n">
        <v>0.1909566138965891</v>
      </c>
      <c r="AR16" s="24" t="n">
        <v>0.157038089710202</v>
      </c>
      <c r="AS16" s="24" t="n">
        <v>0.2250891186860944</v>
      </c>
      <c r="AU16" s="24" t="n">
        <v>0.222656046687252</v>
      </c>
      <c r="AV16" s="24" t="n">
        <v>0.1849032209398079</v>
      </c>
      <c r="AW16" s="24" t="n">
        <v>0.210319147822744</v>
      </c>
      <c r="AX16" s="24" t="n">
        <v>0.2217673149711655</v>
      </c>
    </row>
    <row r="17" ht="19" customHeight="1">
      <c r="B17" s="26" t="inlineStr">
        <is>
          <t>Don’t know</t>
        </is>
      </c>
      <c r="C17" s="24" t="n">
        <v>0.04183963354375154</v>
      </c>
      <c r="D17" s="24" t="n">
        <v>0.04314546924031657</v>
      </c>
      <c r="E17" s="24" t="n">
        <v>0.04068785927213557</v>
      </c>
      <c r="G17" s="24" t="n">
        <v>0.04171758459697735</v>
      </c>
      <c r="H17" s="24" t="n">
        <v>0.01568374480805369</v>
      </c>
      <c r="I17" s="24" t="n">
        <v>0.02696443224439745</v>
      </c>
      <c r="J17" s="24" t="n">
        <v>0.03145279058141823</v>
      </c>
      <c r="K17" s="24" t="n">
        <v>0.0710577626288328</v>
      </c>
      <c r="L17" s="24" t="n">
        <v>0.06402789837640745</v>
      </c>
      <c r="N17" s="24" t="n">
        <v>0.02804187081122838</v>
      </c>
      <c r="O17" s="24" t="n">
        <v>0.01881345687526473</v>
      </c>
      <c r="P17" s="24" t="n">
        <v>0.02694866566714446</v>
      </c>
      <c r="Q17" s="24" t="n">
        <v>0.06837409981847216</v>
      </c>
      <c r="R17" s="24" t="n">
        <v>0.04146214249021653</v>
      </c>
      <c r="S17" s="24" t="n">
        <v>0.03025923795781425</v>
      </c>
      <c r="T17" s="24" t="n">
        <v>0.03317316509940795</v>
      </c>
      <c r="U17" s="24" t="n">
        <v>0.04928294959422078</v>
      </c>
      <c r="V17" s="24" t="n">
        <v>0.03735064317811491</v>
      </c>
      <c r="W17" s="24" t="n">
        <v>0.07334028479653498</v>
      </c>
      <c r="Y17" s="24" t="n">
        <v>0.02356042391107476</v>
      </c>
      <c r="Z17" s="24" t="n">
        <v>0.06458686746067253</v>
      </c>
      <c r="AA17" s="24" t="n">
        <v>0.03186608590761341</v>
      </c>
      <c r="AB17" s="24" t="n">
        <v>0.04674627306108003</v>
      </c>
      <c r="AD17" s="24" t="n">
        <v>0.04139468787321935</v>
      </c>
      <c r="AE17" s="24" t="n">
        <v>0.02619665517824693</v>
      </c>
      <c r="AF17" s="24" t="n">
        <v>0.02997037801654509</v>
      </c>
      <c r="AG17" s="24" t="n">
        <v>0.03654192592231275</v>
      </c>
      <c r="AH17" s="24" t="n">
        <v>0.05635344284268549</v>
      </c>
      <c r="AI17" s="24" t="n">
        <v>0.1504267352729302</v>
      </c>
      <c r="AJ17" s="24" t="n">
        <v>0.05137718876439634</v>
      </c>
      <c r="AL17" s="24" t="n">
        <v>0.02657475701939256</v>
      </c>
      <c r="AM17" s="24" t="n">
        <v>0.02708528452611721</v>
      </c>
      <c r="AN17" s="24" t="n">
        <v>0.01128597394921481</v>
      </c>
      <c r="AO17" s="24" t="n">
        <v>0.02437304285177662</v>
      </c>
      <c r="AP17" s="24" t="n">
        <v>0.04505361317184992</v>
      </c>
      <c r="AQ17" s="24" t="n">
        <v>0.07193541701279574</v>
      </c>
      <c r="AR17" s="24" t="n">
        <v>0.1081559626309904</v>
      </c>
      <c r="AS17" s="24" t="n">
        <v>0.06619764164645296</v>
      </c>
      <c r="AU17" s="24" t="n">
        <v>0.02069214839475923</v>
      </c>
      <c r="AV17" s="24" t="n">
        <v>0.07116384539772376</v>
      </c>
      <c r="AW17" s="24" t="n">
        <v>0.01672336973096761</v>
      </c>
      <c r="AX17" s="24" t="n">
        <v>0.07286477993114603</v>
      </c>
    </row>
    <row r="18" ht="19" customHeight="1">
      <c r="B18" s="26" t="inlineStr">
        <is>
          <t>Other (please specify)</t>
        </is>
      </c>
      <c r="C18" s="24" t="n">
        <v>0.008814121914438958</v>
      </c>
      <c r="D18" s="24" t="n">
        <v>0.01208854143886352</v>
      </c>
      <c r="E18" s="24" t="n">
        <v>0.005637489870182475</v>
      </c>
      <c r="G18" s="24" t="n">
        <v>0.003840814682331495</v>
      </c>
      <c r="H18" s="24" t="n">
        <v>0.002895439998861942</v>
      </c>
      <c r="I18" s="24" t="n">
        <v>0.01095691311481198</v>
      </c>
      <c r="J18" s="24" t="n">
        <v>0.003343293433863098</v>
      </c>
      <c r="K18" s="24" t="n">
        <v>0.01344663612066318</v>
      </c>
      <c r="L18" s="24" t="n">
        <v>0.01649716219946356</v>
      </c>
      <c r="N18" s="24" t="n">
        <v>0.02889150575051967</v>
      </c>
      <c r="O18" s="24" t="n">
        <v>0</v>
      </c>
      <c r="P18" s="24" t="n">
        <v>0</v>
      </c>
      <c r="Q18" s="24" t="n">
        <v>0.004720767650592232</v>
      </c>
      <c r="R18" s="24" t="n">
        <v>0.02519972051264034</v>
      </c>
      <c r="S18" s="24" t="n">
        <v>0</v>
      </c>
      <c r="T18" s="24" t="n">
        <v>0.004190041211622372</v>
      </c>
      <c r="U18" s="24" t="n">
        <v>0.009343492462555289</v>
      </c>
      <c r="V18" s="24" t="n">
        <v>0.01133600770308315</v>
      </c>
      <c r="W18" s="24" t="n">
        <v>0.01264501538764814</v>
      </c>
      <c r="Y18" s="24" t="n">
        <v>0.01494281785924803</v>
      </c>
      <c r="Z18" s="24" t="n">
        <v>0.007026650498087484</v>
      </c>
      <c r="AA18" s="24" t="n">
        <v>0.004065039954404522</v>
      </c>
      <c r="AB18" s="24" t="n">
        <v>0.008229717749048297</v>
      </c>
      <c r="AD18" s="24" t="n">
        <v>0.005968267500217871</v>
      </c>
      <c r="AE18" s="24" t="n">
        <v>0.009579459383914869</v>
      </c>
      <c r="AF18" s="24" t="n">
        <v>0.006321331507725134</v>
      </c>
      <c r="AG18" s="24" t="n">
        <v>0</v>
      </c>
      <c r="AH18" s="24" t="n">
        <v>0.0262723196356272</v>
      </c>
      <c r="AI18" s="24" t="n">
        <v>0</v>
      </c>
      <c r="AJ18" s="24" t="n">
        <v>0.002556043991286487</v>
      </c>
      <c r="AL18" s="24" t="n">
        <v>0.007556282005016931</v>
      </c>
      <c r="AM18" s="24" t="n">
        <v>0.002058312722770846</v>
      </c>
      <c r="AN18" s="24" t="n">
        <v>0.007135289527279859</v>
      </c>
      <c r="AO18" s="24" t="n">
        <v>0</v>
      </c>
      <c r="AP18" s="24" t="n">
        <v>0.01698418371282169</v>
      </c>
      <c r="AQ18" s="24" t="n">
        <v>0.006759672999726338</v>
      </c>
      <c r="AR18" s="24" t="n">
        <v>0.005727589869557259</v>
      </c>
      <c r="AS18" s="24" t="n">
        <v>0.03602250876704956</v>
      </c>
      <c r="AU18" s="24" t="n">
        <v>0.002486048508407604</v>
      </c>
      <c r="AV18" s="24" t="n">
        <v>0.02265143832651021</v>
      </c>
      <c r="AW18" s="24" t="n">
        <v>0.00602889421082011</v>
      </c>
      <c r="AX18" s="24" t="n">
        <v>0</v>
      </c>
    </row>
    <row r="20">
      <c r="B20" t="inlineStr">
        <is>
          <t>Fieldwork: 07 Jul 2026 - 10 Jul 2026</t>
        </is>
      </c>
    </row>
    <row r="21">
      <c r="B21" t="inlineStr">
        <is>
          <t>All results are weighted using Iterative Proportional Fitting, or 'Raking'. The results are weighted by interlocking age &amp; gender, region and socioeconomic grade to Nationally Representative Proportions</t>
        </is>
      </c>
    </row>
    <row r="23">
      <c r="B23"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3.xml><?xml version="1.0" encoding="utf-8"?>
<worksheet xmlns="http://schemas.openxmlformats.org/spreadsheetml/2006/main">
  <sheetPr>
    <outlinePr summaryBelow="1" summaryRight="1"/>
    <pageSetUpPr/>
  </sheetPr>
  <dimension ref="B2:AZ23"/>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areas do you think would most improve support for people after they leave prison? Select up to 3</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More help finding work</t>
        </is>
      </c>
      <c r="C9" s="24" t="n">
        <v>0.4573581696598158</v>
      </c>
      <c r="D9" s="24" t="n">
        <v>0.4588041294404195</v>
      </c>
      <c r="E9" s="24" t="n">
        <v>0.456462618137434</v>
      </c>
      <c r="G9" s="24" t="n">
        <v>0.4365873116022553</v>
      </c>
      <c r="H9" s="24" t="n">
        <v>0.4227721963058697</v>
      </c>
      <c r="I9" s="24" t="n">
        <v>0.4155706037499773</v>
      </c>
      <c r="J9" s="24" t="n">
        <v>0.4359793974232354</v>
      </c>
      <c r="K9" s="24" t="n">
        <v>0.5095064568017611</v>
      </c>
      <c r="L9" s="24" t="n">
        <v>0.5153202037396963</v>
      </c>
      <c r="N9" s="24" t="n">
        <v>0.5083833849704527</v>
      </c>
      <c r="O9" s="24" t="n">
        <v>0.4732593210037624</v>
      </c>
      <c r="P9" s="24" t="n">
        <v>0.3697549508170799</v>
      </c>
      <c r="Q9" s="24" t="n">
        <v>0.5091667541867093</v>
      </c>
      <c r="R9" s="24" t="n">
        <v>0.5042488725355102</v>
      </c>
      <c r="S9" s="24" t="n">
        <v>0.4392277798139588</v>
      </c>
      <c r="T9" s="24" t="n">
        <v>0.4617046164639048</v>
      </c>
      <c r="U9" s="24" t="n">
        <v>0.4334456963436371</v>
      </c>
      <c r="V9" s="24" t="n">
        <v>0.4678032104255025</v>
      </c>
      <c r="W9" s="24" t="n">
        <v>0.4853644208172644</v>
      </c>
      <c r="Y9" s="24" t="n">
        <v>0.4335492184717674</v>
      </c>
      <c r="Z9" s="24" t="n">
        <v>0.4945150713603443</v>
      </c>
      <c r="AA9" s="24" t="n">
        <v>0.475525249620098</v>
      </c>
      <c r="AB9" s="24" t="n">
        <v>0.4285159426127112</v>
      </c>
      <c r="AD9" s="24" t="n">
        <v>0.5133678854302688</v>
      </c>
      <c r="AE9" s="24" t="n">
        <v>0.4489885062204006</v>
      </c>
      <c r="AF9" s="24" t="n">
        <v>0.5005233967492794</v>
      </c>
      <c r="AG9" s="24" t="n">
        <v>0.4607548746366811</v>
      </c>
      <c r="AH9" s="24" t="n">
        <v>0.4490474432962667</v>
      </c>
      <c r="AI9" s="24" t="n">
        <v>0.35900579735182</v>
      </c>
      <c r="AJ9" s="24" t="n">
        <v>0.4213212809751917</v>
      </c>
      <c r="AL9" s="24" t="n">
        <v>0.5451148965609476</v>
      </c>
      <c r="AM9" s="24" t="n">
        <v>0.4362041403829902</v>
      </c>
      <c r="AN9" s="24" t="n">
        <v>0.4536444568567553</v>
      </c>
      <c r="AO9" s="24" t="n">
        <v>0.4567296012938682</v>
      </c>
      <c r="AP9" s="24" t="n">
        <v>0.4728692850822154</v>
      </c>
      <c r="AQ9" s="24" t="n">
        <v>0.3955879390442703</v>
      </c>
      <c r="AR9" s="24" t="n">
        <v>0.4366597880511506</v>
      </c>
      <c r="AS9" s="24" t="n">
        <v>0.3442825653199563</v>
      </c>
      <c r="AU9" s="24" t="n">
        <v>0.4674590353004106</v>
      </c>
      <c r="AV9" s="24" t="n">
        <v>0.4631190887393429</v>
      </c>
      <c r="AW9" s="24" t="n">
        <v>0.4985351327108656</v>
      </c>
      <c r="AX9" s="24" t="n">
        <v>0.3495941155531663</v>
      </c>
    </row>
    <row r="10" ht="46" customHeight="1">
      <c r="B10" s="26" t="inlineStr">
        <is>
          <t>Better access to education and skills training after release</t>
        </is>
      </c>
      <c r="C10" s="24" t="n">
        <v>0.3822372394608022</v>
      </c>
      <c r="D10" s="24" t="n">
        <v>0.4068097928996422</v>
      </c>
      <c r="E10" s="24" t="n">
        <v>0.3589487337252978</v>
      </c>
      <c r="G10" s="24" t="n">
        <v>0.3914149001840053</v>
      </c>
      <c r="H10" s="24" t="n">
        <v>0.3965142123103677</v>
      </c>
      <c r="I10" s="24" t="n">
        <v>0.3763854962218394</v>
      </c>
      <c r="J10" s="24" t="n">
        <v>0.3667687725748535</v>
      </c>
      <c r="K10" s="24" t="n">
        <v>0.369116499464319</v>
      </c>
      <c r="L10" s="24" t="n">
        <v>0.3906860877150259</v>
      </c>
      <c r="N10" s="24" t="n">
        <v>0.3960883365423579</v>
      </c>
      <c r="O10" s="24" t="n">
        <v>0.355505707244105</v>
      </c>
      <c r="P10" s="24" t="n">
        <v>0.3726016962260463</v>
      </c>
      <c r="Q10" s="24" t="n">
        <v>0.3456388254279819</v>
      </c>
      <c r="R10" s="24" t="n">
        <v>0.3715282762976626</v>
      </c>
      <c r="S10" s="24" t="n">
        <v>0.3970400739397455</v>
      </c>
      <c r="T10" s="24" t="n">
        <v>0.4054565253879888</v>
      </c>
      <c r="U10" s="24" t="n">
        <v>0.3972483154229945</v>
      </c>
      <c r="V10" s="24" t="n">
        <v>0.3860104632378233</v>
      </c>
      <c r="W10" s="24" t="n">
        <v>0.371081762612037</v>
      </c>
      <c r="Y10" s="24" t="n">
        <v>0.4112325879772097</v>
      </c>
      <c r="Z10" s="24" t="n">
        <v>0.3902861211559611</v>
      </c>
      <c r="AA10" s="24" t="n">
        <v>0.3744899710924995</v>
      </c>
      <c r="AB10" s="24" t="n">
        <v>0.3493851200276137</v>
      </c>
      <c r="AD10" s="24" t="n">
        <v>0.3765688825642853</v>
      </c>
      <c r="AE10" s="24" t="n">
        <v>0.3730238334635245</v>
      </c>
      <c r="AF10" s="24" t="n">
        <v>0.386792899185156</v>
      </c>
      <c r="AG10" s="24" t="n">
        <v>0.427401286936143</v>
      </c>
      <c r="AH10" s="24" t="n">
        <v>0.3798508103009601</v>
      </c>
      <c r="AI10" s="24" t="n">
        <v>0.3439424370603709</v>
      </c>
      <c r="AJ10" s="24" t="n">
        <v>0.3925385171738789</v>
      </c>
      <c r="AL10" s="24" t="n">
        <v>0.3564037998345157</v>
      </c>
      <c r="AM10" s="24" t="n">
        <v>0.3813427022782785</v>
      </c>
      <c r="AN10" s="24" t="n">
        <v>0.3926363476920172</v>
      </c>
      <c r="AO10" s="24" t="n">
        <v>0.4240678171996289</v>
      </c>
      <c r="AP10" s="24" t="n">
        <v>0.3923903276133736</v>
      </c>
      <c r="AQ10" s="24" t="n">
        <v>0.3285384573759044</v>
      </c>
      <c r="AR10" s="24" t="n">
        <v>0.3447239994598548</v>
      </c>
      <c r="AS10" s="24" t="n">
        <v>0.464381751082111</v>
      </c>
      <c r="AU10" s="24" t="n">
        <v>0.3928596428045388</v>
      </c>
      <c r="AV10" s="24" t="n">
        <v>0.3558270232331878</v>
      </c>
      <c r="AW10" s="24" t="n">
        <v>0.4119017772349604</v>
      </c>
      <c r="AX10" s="24" t="n">
        <v>0.3502401486912291</v>
      </c>
    </row>
    <row r="11" ht="32" customHeight="1">
      <c r="B11" s="26" t="inlineStr">
        <is>
          <t>Better access to drug and alcohol treatment</t>
        </is>
      </c>
      <c r="C11" s="24" t="n">
        <v>0.3788463898821398</v>
      </c>
      <c r="D11" s="24" t="n">
        <v>0.3556277728960945</v>
      </c>
      <c r="E11" s="24" t="n">
        <v>0.4022766332595522</v>
      </c>
      <c r="G11" s="24" t="n">
        <v>0.3087549315543142</v>
      </c>
      <c r="H11" s="24" t="n">
        <v>0.2823095034131927</v>
      </c>
      <c r="I11" s="24" t="n">
        <v>0.3576171898060757</v>
      </c>
      <c r="J11" s="24" t="n">
        <v>0.4439974477823584</v>
      </c>
      <c r="K11" s="24" t="n">
        <v>0.4084236914682982</v>
      </c>
      <c r="L11" s="24" t="n">
        <v>0.4479507254436828</v>
      </c>
      <c r="N11" s="24" t="n">
        <v>0.4025135590003878</v>
      </c>
      <c r="O11" s="24" t="n">
        <v>0.3527904784318833</v>
      </c>
      <c r="P11" s="24" t="n">
        <v>0.3772021799682817</v>
      </c>
      <c r="Q11" s="24" t="n">
        <v>0.3372107135222742</v>
      </c>
      <c r="R11" s="24" t="n">
        <v>0.3706017771103788</v>
      </c>
      <c r="S11" s="24" t="n">
        <v>0.3738511931129846</v>
      </c>
      <c r="T11" s="24" t="n">
        <v>0.4227338937466124</v>
      </c>
      <c r="U11" s="24" t="n">
        <v>0.318277203311733</v>
      </c>
      <c r="V11" s="24" t="n">
        <v>0.4334626182758414</v>
      </c>
      <c r="W11" s="24" t="n">
        <v>0.4013051632040547</v>
      </c>
      <c r="Y11" s="24" t="n">
        <v>0.3661169098895896</v>
      </c>
      <c r="Z11" s="24" t="n">
        <v>0.3611021241590105</v>
      </c>
      <c r="AA11" s="24" t="n">
        <v>0.402418784300342</v>
      </c>
      <c r="AB11" s="24" t="n">
        <v>0.3902690690066843</v>
      </c>
      <c r="AD11" s="24" t="n">
        <v>0.3942453109346968</v>
      </c>
      <c r="AE11" s="24" t="n">
        <v>0.3833739889317825</v>
      </c>
      <c r="AF11" s="24" t="n">
        <v>0.4201593809754403</v>
      </c>
      <c r="AG11" s="24" t="n">
        <v>0.2897963827008351</v>
      </c>
      <c r="AH11" s="24" t="n">
        <v>0.4484562948911091</v>
      </c>
      <c r="AI11" s="24" t="n">
        <v>0.1658687063936775</v>
      </c>
      <c r="AJ11" s="24" t="n">
        <v>0.3425250258620314</v>
      </c>
      <c r="AL11" s="24" t="n">
        <v>0.3904241305544529</v>
      </c>
      <c r="AM11" s="24" t="n">
        <v>0.3771573983217498</v>
      </c>
      <c r="AN11" s="24" t="n">
        <v>0.4181586382509889</v>
      </c>
      <c r="AO11" s="24" t="n">
        <v>0.3020503543785986</v>
      </c>
      <c r="AP11" s="24" t="n">
        <v>0.4191155990721184</v>
      </c>
      <c r="AQ11" s="24" t="n">
        <v>0.3106372905268533</v>
      </c>
      <c r="AR11" s="24" t="n">
        <v>0.3651288428495067</v>
      </c>
      <c r="AS11" s="24" t="n">
        <v>0.3892361806631852</v>
      </c>
      <c r="AU11" s="24" t="n">
        <v>0.358487163102954</v>
      </c>
      <c r="AV11" s="24" t="n">
        <v>0.4259247875360436</v>
      </c>
      <c r="AW11" s="24" t="n">
        <v>0.3861776391101648</v>
      </c>
      <c r="AX11" s="24" t="n">
        <v>0.3124218173362452</v>
      </c>
    </row>
    <row r="12" ht="32" customHeight="1">
      <c r="B12" s="26" t="inlineStr">
        <is>
          <t>Better access to stable housing</t>
        </is>
      </c>
      <c r="C12" s="24" t="n">
        <v>0.351272840875195</v>
      </c>
      <c r="D12" s="24" t="n">
        <v>0.3440440104888129</v>
      </c>
      <c r="E12" s="24" t="n">
        <v>0.3576218185706694</v>
      </c>
      <c r="G12" s="24" t="n">
        <v>0.3859578456713234</v>
      </c>
      <c r="H12" s="24" t="n">
        <v>0.3268470739582176</v>
      </c>
      <c r="I12" s="24" t="n">
        <v>0.3550335557890744</v>
      </c>
      <c r="J12" s="24" t="n">
        <v>0.3278402056870107</v>
      </c>
      <c r="K12" s="24" t="n">
        <v>0.3160012109724981</v>
      </c>
      <c r="L12" s="24" t="n">
        <v>0.3879106702846979</v>
      </c>
      <c r="N12" s="24" t="n">
        <v>0.3019397078720339</v>
      </c>
      <c r="O12" s="24" t="n">
        <v>0.3968240403221163</v>
      </c>
      <c r="P12" s="24" t="n">
        <v>0.3854251909116735</v>
      </c>
      <c r="Q12" s="24" t="n">
        <v>0.3515414029235907</v>
      </c>
      <c r="R12" s="24" t="n">
        <v>0.3849284413512187</v>
      </c>
      <c r="S12" s="24" t="n">
        <v>0.3540834525248738</v>
      </c>
      <c r="T12" s="24" t="n">
        <v>0.348904129689396</v>
      </c>
      <c r="U12" s="24" t="n">
        <v>0.3064670162182587</v>
      </c>
      <c r="V12" s="24" t="n">
        <v>0.3761562312633153</v>
      </c>
      <c r="W12" s="24" t="n">
        <v>0.3198512705635929</v>
      </c>
      <c r="Y12" s="24" t="n">
        <v>0.3477350552330451</v>
      </c>
      <c r="Z12" s="24" t="n">
        <v>0.3116607620595177</v>
      </c>
      <c r="AA12" s="24" t="n">
        <v>0.3794823263120826</v>
      </c>
      <c r="AB12" s="24" t="n">
        <v>0.3713866399949287</v>
      </c>
      <c r="AD12" s="24" t="n">
        <v>0.3655377190992811</v>
      </c>
      <c r="AE12" s="24" t="n">
        <v>0.345497359407241</v>
      </c>
      <c r="AF12" s="24" t="n">
        <v>0.3546828616990098</v>
      </c>
      <c r="AG12" s="24" t="n">
        <v>0.4218647174859791</v>
      </c>
      <c r="AH12" s="24" t="n">
        <v>0.3073320790582159</v>
      </c>
      <c r="AI12" s="24" t="n">
        <v>0.3525067659066889</v>
      </c>
      <c r="AJ12" s="24" t="n">
        <v>0.3569026457859556</v>
      </c>
      <c r="AL12" s="24" t="n">
        <v>0.3166145157738788</v>
      </c>
      <c r="AM12" s="24" t="n">
        <v>0.3579487603185997</v>
      </c>
      <c r="AN12" s="24" t="n">
        <v>0.3668874987890892</v>
      </c>
      <c r="AO12" s="24" t="n">
        <v>0.4412983484170979</v>
      </c>
      <c r="AP12" s="24" t="n">
        <v>0.3529931024582045</v>
      </c>
      <c r="AQ12" s="24" t="n">
        <v>0.3483036168281542</v>
      </c>
      <c r="AR12" s="24" t="n">
        <v>0.3369317140660578</v>
      </c>
      <c r="AS12" s="24" t="n">
        <v>0.2122336595812435</v>
      </c>
      <c r="AU12" s="24" t="n">
        <v>0.4221346804530286</v>
      </c>
      <c r="AV12" s="24" t="n">
        <v>0.3267641941567895</v>
      </c>
      <c r="AW12" s="24" t="n">
        <v>0.3392734897890073</v>
      </c>
      <c r="AX12" s="24" t="n">
        <v>0.3270523753743484</v>
      </c>
    </row>
    <row r="13" ht="32" customHeight="1">
      <c r="B13" s="26" t="inlineStr">
        <is>
          <t>More meaningful support from probation services</t>
        </is>
      </c>
      <c r="C13" s="24" t="n">
        <v>0.3342049700776108</v>
      </c>
      <c r="D13" s="24" t="n">
        <v>0.3297387885680399</v>
      </c>
      <c r="E13" s="24" t="n">
        <v>0.3383082954821597</v>
      </c>
      <c r="G13" s="24" t="n">
        <v>0.2793943669931591</v>
      </c>
      <c r="H13" s="24" t="n">
        <v>0.2793706174420554</v>
      </c>
      <c r="I13" s="24" t="n">
        <v>0.3044015376456492</v>
      </c>
      <c r="J13" s="24" t="n">
        <v>0.3654741739924021</v>
      </c>
      <c r="K13" s="24" t="n">
        <v>0.3689095187555093</v>
      </c>
      <c r="L13" s="24" t="n">
        <v>0.3903442636618869</v>
      </c>
      <c r="N13" s="24" t="n">
        <v>0.2585248819345188</v>
      </c>
      <c r="O13" s="24" t="n">
        <v>0.3443704480863091</v>
      </c>
      <c r="P13" s="24" t="n">
        <v>0.3094927755992297</v>
      </c>
      <c r="Q13" s="24" t="n">
        <v>0.3873013328807316</v>
      </c>
      <c r="R13" s="24" t="n">
        <v>0.295809996760021</v>
      </c>
      <c r="S13" s="24" t="n">
        <v>0.326981697708575</v>
      </c>
      <c r="T13" s="24" t="n">
        <v>0.3480793755853489</v>
      </c>
      <c r="U13" s="24" t="n">
        <v>0.3470222770835516</v>
      </c>
      <c r="V13" s="24" t="n">
        <v>0.3513690586550234</v>
      </c>
      <c r="W13" s="24" t="n">
        <v>0.3331764421606398</v>
      </c>
      <c r="Y13" s="24" t="n">
        <v>0.3591382459922901</v>
      </c>
      <c r="Z13" s="24" t="n">
        <v>0.31864453686719</v>
      </c>
      <c r="AA13" s="24" t="n">
        <v>0.3377559207229446</v>
      </c>
      <c r="AB13" s="24" t="n">
        <v>0.3203039251942804</v>
      </c>
      <c r="AD13" s="24" t="n">
        <v>0.3568710664560384</v>
      </c>
      <c r="AE13" s="24" t="n">
        <v>0.3657448635349626</v>
      </c>
      <c r="AF13" s="24" t="n">
        <v>0.3391476203865856</v>
      </c>
      <c r="AG13" s="24" t="n">
        <v>0.2178420186277917</v>
      </c>
      <c r="AH13" s="24" t="n">
        <v>0.3248661331529019</v>
      </c>
      <c r="AI13" s="24" t="n">
        <v>0.3104042974396301</v>
      </c>
      <c r="AJ13" s="24" t="n">
        <v>0.3054576153846975</v>
      </c>
      <c r="AL13" s="24" t="n">
        <v>0.3379521747969079</v>
      </c>
      <c r="AM13" s="24" t="n">
        <v>0.3354366746973701</v>
      </c>
      <c r="AN13" s="24" t="n">
        <v>0.3504102376121997</v>
      </c>
      <c r="AO13" s="24" t="n">
        <v>0.3130112552219133</v>
      </c>
      <c r="AP13" s="24" t="n">
        <v>0.34976739977824</v>
      </c>
      <c r="AQ13" s="24" t="n">
        <v>0.2863303386584923</v>
      </c>
      <c r="AR13" s="24" t="n">
        <v>0.3389492773411613</v>
      </c>
      <c r="AS13" s="24" t="n">
        <v>0.3276191331142787</v>
      </c>
      <c r="AU13" s="24" t="n">
        <v>0.3771718659559909</v>
      </c>
      <c r="AV13" s="24" t="n">
        <v>0.3410081495843486</v>
      </c>
      <c r="AW13" s="24" t="n">
        <v>0.3347358713496894</v>
      </c>
      <c r="AX13" s="24" t="n">
        <v>0.2679430004767162</v>
      </c>
    </row>
    <row r="14" ht="32" customHeight="1">
      <c r="B14" s="26" t="inlineStr">
        <is>
          <t>Better access to mental health support</t>
        </is>
      </c>
      <c r="C14" s="24" t="n">
        <v>0.2879969775575749</v>
      </c>
      <c r="D14" s="24" t="n">
        <v>0.2834585049871274</v>
      </c>
      <c r="E14" s="24" t="n">
        <v>0.2915768580763198</v>
      </c>
      <c r="G14" s="24" t="n">
        <v>0.3241851537381064</v>
      </c>
      <c r="H14" s="24" t="n">
        <v>0.4054869646975081</v>
      </c>
      <c r="I14" s="24" t="n">
        <v>0.2998484520716175</v>
      </c>
      <c r="J14" s="24" t="n">
        <v>0.3427926359351106</v>
      </c>
      <c r="K14" s="24" t="n">
        <v>0.235800308935413</v>
      </c>
      <c r="L14" s="24" t="n">
        <v>0.1496499094426115</v>
      </c>
      <c r="N14" s="24" t="n">
        <v>0.3313069715410208</v>
      </c>
      <c r="O14" s="24" t="n">
        <v>0.2828302784630671</v>
      </c>
      <c r="P14" s="24" t="n">
        <v>0.3295582944757093</v>
      </c>
      <c r="Q14" s="24" t="n">
        <v>0.2684199592978488</v>
      </c>
      <c r="R14" s="24" t="n">
        <v>0.2243979411290603</v>
      </c>
      <c r="S14" s="24" t="n">
        <v>0.3103381160130976</v>
      </c>
      <c r="T14" s="24" t="n">
        <v>0.254245777699373</v>
      </c>
      <c r="U14" s="24" t="n">
        <v>0.319517164542555</v>
      </c>
      <c r="V14" s="24" t="n">
        <v>0.2444034034716207</v>
      </c>
      <c r="W14" s="24" t="n">
        <v>0.3103034936445102</v>
      </c>
      <c r="Y14" s="24" t="n">
        <v>0.2739180434437887</v>
      </c>
      <c r="Z14" s="24" t="n">
        <v>0.2751239793205789</v>
      </c>
      <c r="AA14" s="24" t="n">
        <v>0.2823805548421503</v>
      </c>
      <c r="AB14" s="24" t="n">
        <v>0.3215068505600396</v>
      </c>
      <c r="AD14" s="24" t="n">
        <v>0.2064329651088228</v>
      </c>
      <c r="AE14" s="24" t="n">
        <v>0.3293699008623659</v>
      </c>
      <c r="AF14" s="24" t="n">
        <v>0.2753410752992785</v>
      </c>
      <c r="AG14" s="24" t="n">
        <v>0.2249882493160104</v>
      </c>
      <c r="AH14" s="24" t="n">
        <v>0.266761023033649</v>
      </c>
      <c r="AI14" s="24" t="n">
        <v>0.4048657597418192</v>
      </c>
      <c r="AJ14" s="24" t="n">
        <v>0.3175364600972279</v>
      </c>
      <c r="AL14" s="24" t="n">
        <v>0.2419427349318057</v>
      </c>
      <c r="AM14" s="24" t="n">
        <v>0.3441672580597586</v>
      </c>
      <c r="AN14" s="24" t="n">
        <v>0.2780659408358445</v>
      </c>
      <c r="AO14" s="24" t="n">
        <v>0.3382559528442416</v>
      </c>
      <c r="AP14" s="24" t="n">
        <v>0.2625883293291233</v>
      </c>
      <c r="AQ14" s="24" t="n">
        <v>0.3275456851416165</v>
      </c>
      <c r="AR14" s="24" t="n">
        <v>0.2221289279961193</v>
      </c>
      <c r="AS14" s="24" t="n">
        <v>0.2699721375042808</v>
      </c>
      <c r="AU14" s="24" t="n">
        <v>0.326013763949872</v>
      </c>
      <c r="AV14" s="24" t="n">
        <v>0.2255140451922373</v>
      </c>
      <c r="AW14" s="24" t="n">
        <v>0.3102048556845737</v>
      </c>
      <c r="AX14" s="24" t="n">
        <v>0.2958823339992011</v>
      </c>
    </row>
    <row r="15" ht="46" customHeight="1">
      <c r="B15" s="26" t="inlineStr">
        <is>
          <t>Better financial advice and guidance on accessing benefits</t>
        </is>
      </c>
      <c r="C15" s="24" t="n">
        <v>0.2463064268441583</v>
      </c>
      <c r="D15" s="24" t="n">
        <v>0.244501777142643</v>
      </c>
      <c r="E15" s="24" t="n">
        <v>0.2475333155392544</v>
      </c>
      <c r="G15" s="24" t="n">
        <v>0.3629433268499754</v>
      </c>
      <c r="H15" s="24" t="n">
        <v>0.3075196839986801</v>
      </c>
      <c r="I15" s="24" t="n">
        <v>0.2672643285708848</v>
      </c>
      <c r="J15" s="24" t="n">
        <v>0.2174638147175944</v>
      </c>
      <c r="K15" s="24" t="n">
        <v>0.179599974572387</v>
      </c>
      <c r="L15" s="24" t="n">
        <v>0.1709035651358877</v>
      </c>
      <c r="N15" s="24" t="n">
        <v>0.2535584683090614</v>
      </c>
      <c r="O15" s="24" t="n">
        <v>0.2191441071016743</v>
      </c>
      <c r="P15" s="24" t="n">
        <v>0.2513964010263553</v>
      </c>
      <c r="Q15" s="24" t="n">
        <v>0.224832906698494</v>
      </c>
      <c r="R15" s="24" t="n">
        <v>0.2603988010728349</v>
      </c>
      <c r="S15" s="24" t="n">
        <v>0.3125797762857254</v>
      </c>
      <c r="T15" s="24" t="n">
        <v>0.2215263848665483</v>
      </c>
      <c r="U15" s="24" t="n">
        <v>0.2855357427547483</v>
      </c>
      <c r="V15" s="24" t="n">
        <v>0.2062924812510613</v>
      </c>
      <c r="W15" s="24" t="n">
        <v>0.2074356053435283</v>
      </c>
      <c r="Y15" s="24" t="n">
        <v>0.2720345106274484</v>
      </c>
      <c r="Z15" s="24" t="n">
        <v>0.2593100810291289</v>
      </c>
      <c r="AA15" s="24" t="n">
        <v>0.2208596870262559</v>
      </c>
      <c r="AB15" s="24" t="n">
        <v>0.2274154343539595</v>
      </c>
      <c r="AD15" s="24" t="n">
        <v>0.2041526953351382</v>
      </c>
      <c r="AE15" s="24" t="n">
        <v>0.2892749569159662</v>
      </c>
      <c r="AF15" s="24" t="n">
        <v>0.2566342648999979</v>
      </c>
      <c r="AG15" s="24" t="n">
        <v>0.3234888078911196</v>
      </c>
      <c r="AH15" s="24" t="n">
        <v>0.1669377883334772</v>
      </c>
      <c r="AI15" s="24" t="n">
        <v>0.1645113259651221</v>
      </c>
      <c r="AJ15" s="24" t="n">
        <v>0.2523772612864423</v>
      </c>
      <c r="AL15" s="24" t="n">
        <v>0.2427923379923616</v>
      </c>
      <c r="AM15" s="24" t="n">
        <v>0.2991611906388577</v>
      </c>
      <c r="AN15" s="24" t="n">
        <v>0.2705524756588863</v>
      </c>
      <c r="AO15" s="24" t="n">
        <v>0.296471916008114</v>
      </c>
      <c r="AP15" s="24" t="n">
        <v>0.193665924754149</v>
      </c>
      <c r="AQ15" s="24" t="n">
        <v>0.223868356353007</v>
      </c>
      <c r="AR15" s="24" t="n">
        <v>0.2203973389195172</v>
      </c>
      <c r="AS15" s="24" t="n">
        <v>0.205392309811893</v>
      </c>
      <c r="AU15" s="24" t="n">
        <v>0.2613186090926317</v>
      </c>
      <c r="AV15" s="24" t="n">
        <v>0.1667115112782316</v>
      </c>
      <c r="AW15" s="24" t="n">
        <v>0.2703991886209383</v>
      </c>
      <c r="AX15" s="24" t="n">
        <v>0.3071264933122885</v>
      </c>
    </row>
    <row r="16" ht="46" customHeight="1">
      <c r="B16" s="26" t="inlineStr">
        <is>
          <t>Greater support for families and support networks</t>
        </is>
      </c>
      <c r="C16" s="24" t="n">
        <v>0.2206915717045397</v>
      </c>
      <c r="D16" s="24" t="n">
        <v>0.2302235450625879</v>
      </c>
      <c r="E16" s="24" t="n">
        <v>0.2115571364423596</v>
      </c>
      <c r="G16" s="24" t="n">
        <v>0.2258153880679913</v>
      </c>
      <c r="H16" s="24" t="n">
        <v>0.2948785059777766</v>
      </c>
      <c r="I16" s="24" t="n">
        <v>0.2422323252080344</v>
      </c>
      <c r="J16" s="24" t="n">
        <v>0.1827668631698809</v>
      </c>
      <c r="K16" s="24" t="n">
        <v>0.1696445540326739</v>
      </c>
      <c r="L16" s="24" t="n">
        <v>0.2046450387646689</v>
      </c>
      <c r="N16" s="24" t="n">
        <v>0.1992687462007264</v>
      </c>
      <c r="O16" s="24" t="n">
        <v>0.2365132542276058</v>
      </c>
      <c r="P16" s="24" t="n">
        <v>0.2472771084215161</v>
      </c>
      <c r="Q16" s="24" t="n">
        <v>0.1809764032983899</v>
      </c>
      <c r="R16" s="24" t="n">
        <v>0.1879011268881941</v>
      </c>
      <c r="S16" s="24" t="n">
        <v>0.236961643052343</v>
      </c>
      <c r="T16" s="24" t="n">
        <v>0.2195219627097244</v>
      </c>
      <c r="U16" s="24" t="n">
        <v>0.2397994894360941</v>
      </c>
      <c r="V16" s="24" t="n">
        <v>0.1942909634101994</v>
      </c>
      <c r="W16" s="24" t="n">
        <v>0.2506152320269981</v>
      </c>
      <c r="Y16" s="24" t="n">
        <v>0.2333412987806899</v>
      </c>
      <c r="Z16" s="24" t="n">
        <v>0.2207691812341496</v>
      </c>
      <c r="AA16" s="24" t="n">
        <v>0.2016047375025769</v>
      </c>
      <c r="AB16" s="24" t="n">
        <v>0.2237457218682896</v>
      </c>
      <c r="AD16" s="24" t="n">
        <v>0.2387674781117787</v>
      </c>
      <c r="AE16" s="24" t="n">
        <v>0.2327137676732424</v>
      </c>
      <c r="AF16" s="24" t="n">
        <v>0.1969865448998371</v>
      </c>
      <c r="AG16" s="24" t="n">
        <v>0.2689295252506775</v>
      </c>
      <c r="AH16" s="24" t="n">
        <v>0.1711338982705431</v>
      </c>
      <c r="AI16" s="24" t="n">
        <v>0.2545745396378736</v>
      </c>
      <c r="AJ16" s="24" t="n">
        <v>0.2127046929178377</v>
      </c>
      <c r="AL16" s="24" t="n">
        <v>0.2626124994083489</v>
      </c>
      <c r="AM16" s="24" t="n">
        <v>0.2443195868186225</v>
      </c>
      <c r="AN16" s="24" t="n">
        <v>0.2090248695682258</v>
      </c>
      <c r="AO16" s="24" t="n">
        <v>0.2187288763885273</v>
      </c>
      <c r="AP16" s="24" t="n">
        <v>0.1911138274808039</v>
      </c>
      <c r="AQ16" s="24" t="n">
        <v>0.2652371114273569</v>
      </c>
      <c r="AR16" s="24" t="n">
        <v>0.1976056682187601</v>
      </c>
      <c r="AS16" s="24" t="n">
        <v>0.1221110372451005</v>
      </c>
      <c r="AU16" s="24" t="n">
        <v>0.2148688954902969</v>
      </c>
      <c r="AV16" s="24" t="n">
        <v>0.1826794609399407</v>
      </c>
      <c r="AW16" s="24" t="n">
        <v>0.2286275798254113</v>
      </c>
      <c r="AX16" s="24" t="n">
        <v>0.2735103729320956</v>
      </c>
    </row>
    <row r="17" ht="19" customHeight="1">
      <c r="B17" s="26" t="inlineStr">
        <is>
          <t>Don’t know</t>
        </is>
      </c>
      <c r="C17" s="24" t="n">
        <v>0.04622272360672121</v>
      </c>
      <c r="D17" s="24" t="n">
        <v>0.04623892248085474</v>
      </c>
      <c r="E17" s="24" t="n">
        <v>0.04634565448546121</v>
      </c>
      <c r="G17" s="24" t="n">
        <v>0.04368445525313028</v>
      </c>
      <c r="H17" s="24" t="n">
        <v>0.02717137845503676</v>
      </c>
      <c r="I17" s="24" t="n">
        <v>0.04651411129692905</v>
      </c>
      <c r="J17" s="24" t="n">
        <v>0.03780374721393721</v>
      </c>
      <c r="K17" s="24" t="n">
        <v>0.06143703590659717</v>
      </c>
      <c r="L17" s="24" t="n">
        <v>0.05975851547756331</v>
      </c>
      <c r="N17" s="24" t="n">
        <v>0.02804187081122838</v>
      </c>
      <c r="O17" s="24" t="n">
        <v>0.04901222015680537</v>
      </c>
      <c r="P17" s="24" t="n">
        <v>0.0458901246425213</v>
      </c>
      <c r="Q17" s="24" t="n">
        <v>0.06275087230912364</v>
      </c>
      <c r="R17" s="24" t="n">
        <v>0.0426513606634099</v>
      </c>
      <c r="S17" s="24" t="n">
        <v>0.03111915420129244</v>
      </c>
      <c r="T17" s="24" t="n">
        <v>0.04700720610765454</v>
      </c>
      <c r="U17" s="24" t="n">
        <v>0.04943541311096406</v>
      </c>
      <c r="V17" s="24" t="n">
        <v>0.04996394917807116</v>
      </c>
      <c r="W17" s="24" t="n">
        <v>0.04767248107848194</v>
      </c>
      <c r="Y17" s="24" t="n">
        <v>0.03562559365433522</v>
      </c>
      <c r="Z17" s="24" t="n">
        <v>0.06171407356188233</v>
      </c>
      <c r="AA17" s="24" t="n">
        <v>0.03357858799095899</v>
      </c>
      <c r="AB17" s="24" t="n">
        <v>0.05271444204371159</v>
      </c>
      <c r="AD17" s="24" t="n">
        <v>0.02958454242167298</v>
      </c>
      <c r="AE17" s="24" t="n">
        <v>0.02569526118593426</v>
      </c>
      <c r="AF17" s="24" t="n">
        <v>0.03426149513841268</v>
      </c>
      <c r="AG17" s="24" t="n">
        <v>0.05205621676721608</v>
      </c>
      <c r="AH17" s="24" t="n">
        <v>0.06825448160180982</v>
      </c>
      <c r="AI17" s="24" t="n">
        <v>0.124467565874386</v>
      </c>
      <c r="AJ17" s="24" t="n">
        <v>0.07190801671862049</v>
      </c>
      <c r="AL17" s="24" t="n">
        <v>0.02321251561683898</v>
      </c>
      <c r="AM17" s="24" t="n">
        <v>0.02432111379401209</v>
      </c>
      <c r="AN17" s="24" t="n">
        <v>0.02744337864306957</v>
      </c>
      <c r="AO17" s="24" t="n">
        <v>0.02811299072552538</v>
      </c>
      <c r="AP17" s="24" t="n">
        <v>0.04218213241302615</v>
      </c>
      <c r="AQ17" s="24" t="n">
        <v>0.1076552995162193</v>
      </c>
      <c r="AR17" s="24" t="n">
        <v>0.1096953606841029</v>
      </c>
      <c r="AS17" s="24" t="n">
        <v>0.09486039117596312</v>
      </c>
      <c r="AU17" s="24" t="n">
        <v>0.0137803287733797</v>
      </c>
      <c r="AV17" s="24" t="n">
        <v>0.08500175199023022</v>
      </c>
      <c r="AW17" s="24" t="n">
        <v>0.0209692164741463</v>
      </c>
      <c r="AX17" s="24" t="n">
        <v>0.07632283932471544</v>
      </c>
    </row>
    <row r="18" ht="19" customHeight="1">
      <c r="B18" s="26" t="inlineStr">
        <is>
          <t>Other (please specify)</t>
        </is>
      </c>
      <c r="C18" s="24" t="n">
        <v>0.004398387602751137</v>
      </c>
      <c r="D18" s="24" t="n">
        <v>0.005946086723986251</v>
      </c>
      <c r="E18" s="24" t="n">
        <v>0.002897606433721098</v>
      </c>
      <c r="G18" s="24" t="n">
        <v>0</v>
      </c>
      <c r="H18" s="24" t="n">
        <v>0.002895439998861942</v>
      </c>
      <c r="I18" s="24" t="n">
        <v>0</v>
      </c>
      <c r="J18" s="24" t="n">
        <v>0.0056867696490869</v>
      </c>
      <c r="K18" s="24" t="n">
        <v>0.01028429144417905</v>
      </c>
      <c r="L18" s="24" t="n">
        <v>0.007082290603949047</v>
      </c>
      <c r="N18" s="24" t="n">
        <v>0.02859007233837248</v>
      </c>
      <c r="O18" s="24" t="n">
        <v>0</v>
      </c>
      <c r="P18" s="24" t="n">
        <v>0</v>
      </c>
      <c r="Q18" s="24" t="n">
        <v>0</v>
      </c>
      <c r="R18" s="24" t="n">
        <v>0.0223309230770068</v>
      </c>
      <c r="S18" s="24" t="n">
        <v>0</v>
      </c>
      <c r="T18" s="24" t="n">
        <v>0</v>
      </c>
      <c r="U18" s="24" t="n">
        <v>0.003164034829971212</v>
      </c>
      <c r="V18" s="24" t="n">
        <v>0</v>
      </c>
      <c r="W18" s="24" t="n">
        <v>0.005429135254487385</v>
      </c>
      <c r="Y18" s="24" t="n">
        <v>0.01048003566642545</v>
      </c>
      <c r="Z18" s="24" t="n">
        <v>0.002239051788416391</v>
      </c>
      <c r="AA18" s="24" t="n">
        <v>0.002117057336490055</v>
      </c>
      <c r="AB18" s="24" t="n">
        <v>0.002079168903572098</v>
      </c>
      <c r="AD18" s="24" t="n">
        <v>0.005968267500217871</v>
      </c>
      <c r="AE18" s="24" t="n">
        <v>0.004602857241819336</v>
      </c>
      <c r="AF18" s="24" t="n">
        <v>0</v>
      </c>
      <c r="AG18" s="24" t="n">
        <v>0</v>
      </c>
      <c r="AH18" s="24" t="n">
        <v>0.01346250961967534</v>
      </c>
      <c r="AI18" s="24" t="n">
        <v>0</v>
      </c>
      <c r="AJ18" s="24" t="n">
        <v>0</v>
      </c>
      <c r="AL18" s="24" t="n">
        <v>0.003513289300723104</v>
      </c>
      <c r="AM18" s="24" t="n">
        <v>0</v>
      </c>
      <c r="AN18" s="24" t="n">
        <v>0</v>
      </c>
      <c r="AO18" s="24" t="n">
        <v>0</v>
      </c>
      <c r="AP18" s="24" t="n">
        <v>0.01072879790082683</v>
      </c>
      <c r="AQ18" s="24" t="n">
        <v>0</v>
      </c>
      <c r="AR18" s="24" t="n">
        <v>0.004421016528347347</v>
      </c>
      <c r="AS18" s="24" t="n">
        <v>0.02205310363784955</v>
      </c>
      <c r="AU18" s="24" t="n">
        <v>0.002486048508407604</v>
      </c>
      <c r="AV18" s="24" t="n">
        <v>0.01249366838377891</v>
      </c>
      <c r="AW18" s="24" t="n">
        <v>0.001321965049725983</v>
      </c>
      <c r="AX18" s="24" t="n">
        <v>0</v>
      </c>
    </row>
    <row r="20">
      <c r="B20" t="inlineStr">
        <is>
          <t>Fieldwork: 07 Jul 2026 - 10 Jul 2026</t>
        </is>
      </c>
    </row>
    <row r="21">
      <c r="B21" t="inlineStr">
        <is>
          <t>All results are weighted using Iterative Proportional Fitting, or 'Raking'. The results are weighted by interlocking age &amp; gender, region and socioeconomic grade to Nationally Representative Proportions</t>
        </is>
      </c>
    </row>
    <row r="23">
      <c r="B23"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4.xml><?xml version="1.0" encoding="utf-8"?>
<worksheet xmlns="http://schemas.openxmlformats.org/spreadsheetml/2006/main">
  <sheetPr>
    <outlinePr summaryBelow="1" summaryRight="1"/>
    <pageSetUpPr/>
  </sheetPr>
  <dimension ref="B2:I18"/>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 width="20" customWidth="1" min="7" max="7"/>
    <col width="20" customWidth="1" min="8" max="8"/>
    <col width="20" customWidth="1" min="9" max="9"/>
  </cols>
  <sheetData>
    <row r="2" ht="40" customHeight="1">
      <c r="D2" s="25" t="inlineStr">
        <is>
          <t>Grid Summary: How much do you think each of the following factors contribute to someone on probation reoffending?</t>
        </is>
      </c>
    </row>
    <row r="6" ht="50" customHeight="1">
      <c r="C6" s="27" t="inlineStr">
        <is>
          <t>Lack of stable housing</t>
        </is>
      </c>
      <c r="D6" s="27" t="inlineStr">
        <is>
          <t>Returning to an unstable social or family environment</t>
        </is>
      </c>
      <c r="E6" s="27" t="inlineStr">
        <is>
          <t>Not having support from a probation officer</t>
        </is>
      </c>
      <c r="F6" s="27" t="inlineStr">
        <is>
          <t>Lack of mental health support</t>
        </is>
      </c>
      <c r="G6" s="27" t="inlineStr">
        <is>
          <t>Difficulty finding employment</t>
        </is>
      </c>
      <c r="H6" s="27" t="inlineStr">
        <is>
          <t>Lack of ongoing education and training programmes</t>
        </is>
      </c>
      <c r="I6" s="27" t="inlineStr">
        <is>
          <t>Lack of drug/substance addiction support</t>
        </is>
      </c>
    </row>
    <row r="7">
      <c r="B7" s="26" t="inlineStr">
        <is>
          <t>Not at all</t>
        </is>
      </c>
      <c r="C7" s="24" t="n">
        <v>0.01928640770087199</v>
      </c>
      <c r="D7" s="24" t="n">
        <v>0.01755011696084551</v>
      </c>
      <c r="E7" s="24" t="n">
        <v>0.02291721342087935</v>
      </c>
      <c r="F7" s="24" t="n">
        <v>0.02362985566500165</v>
      </c>
      <c r="G7" s="24" t="n">
        <v>0.01336187903720656</v>
      </c>
      <c r="H7" s="24" t="n">
        <v>0.01925737056992568</v>
      </c>
      <c r="I7" s="24" t="n">
        <v>0.01850971752442731</v>
      </c>
    </row>
    <row r="8">
      <c r="B8" s="26" t="inlineStr">
        <is>
          <t>Not very much</t>
        </is>
      </c>
      <c r="C8" s="24" t="n">
        <v>0.081824911915394</v>
      </c>
      <c r="D8" s="24" t="n">
        <v>0.06769426338163477</v>
      </c>
      <c r="E8" s="24" t="n">
        <v>0.128259821508248</v>
      </c>
      <c r="F8" s="24" t="n">
        <v>0.1094417079527255</v>
      </c>
      <c r="G8" s="24" t="n">
        <v>0.0635817586085461</v>
      </c>
      <c r="H8" s="24" t="n">
        <v>0.1210873626216882</v>
      </c>
      <c r="I8" s="24" t="n">
        <v>0.08476744434508354</v>
      </c>
    </row>
    <row r="9">
      <c r="B9" s="26" t="inlineStr">
        <is>
          <t>Quite a lot</t>
        </is>
      </c>
      <c r="C9" s="24" t="n">
        <v>0.4156725711637713</v>
      </c>
      <c r="D9" s="24" t="n">
        <v>0.3995634009108853</v>
      </c>
      <c r="E9" s="24" t="n">
        <v>0.4580315649148572</v>
      </c>
      <c r="F9" s="24" t="n">
        <v>0.4115860403419126</v>
      </c>
      <c r="G9" s="24" t="n">
        <v>0.3383084614476243</v>
      </c>
      <c r="H9" s="24" t="n">
        <v>0.4747429956553027</v>
      </c>
      <c r="I9" s="24" t="n">
        <v>0.3684709485927644</v>
      </c>
    </row>
    <row r="10">
      <c r="B10" s="26" t="inlineStr">
        <is>
          <t>A great deal</t>
        </is>
      </c>
      <c r="C10" s="24" t="n">
        <v>0.4293805945605306</v>
      </c>
      <c r="D10" s="24" t="n">
        <v>0.4660612175997769</v>
      </c>
      <c r="E10" s="24" t="n">
        <v>0.3031274312449515</v>
      </c>
      <c r="F10" s="24" t="n">
        <v>0.3846215782880613</v>
      </c>
      <c r="G10" s="24" t="n">
        <v>0.5442636180333196</v>
      </c>
      <c r="H10" s="24" t="n">
        <v>0.3201846137730998</v>
      </c>
      <c r="I10" s="24" t="n">
        <v>0.4690188729214314</v>
      </c>
    </row>
    <row r="11">
      <c r="B11" s="26" t="inlineStr">
        <is>
          <t>Don’t know</t>
        </is>
      </c>
      <c r="C11" s="24" t="n">
        <v>0.05383551465943209</v>
      </c>
      <c r="D11" s="24" t="n">
        <v>0.04913100114685744</v>
      </c>
      <c r="E11" s="24" t="n">
        <v>0.08766396891106401</v>
      </c>
      <c r="F11" s="24" t="n">
        <v>0.07072081775229892</v>
      </c>
      <c r="G11" s="24" t="n">
        <v>0.04048428287330361</v>
      </c>
      <c r="H11" s="24" t="n">
        <v>0.06472765737998355</v>
      </c>
      <c r="I11" s="24" t="n">
        <v>0.05923301661629334</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8">
      <c r="B18">
        <f>HYPERLINK("#Contents!A1", "Return to Contents")</f>
        <v/>
      </c>
    </row>
  </sheetData>
  <pageMargins left="0.75" right="0.75" top="1" bottom="1" header="0.5" footer="0.5"/>
  <drawing xmlns:r="http://schemas.openxmlformats.org/officeDocument/2006/relationships" r:id="rId1"/>
</worksheet>
</file>

<file path=xl/worksheets/sheet65.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Lack of stable housing</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0.01928640770087199</v>
      </c>
      <c r="D9" s="24" t="n">
        <v>0.02312227182640936</v>
      </c>
      <c r="E9" s="24" t="n">
        <v>0.01559200210098542</v>
      </c>
      <c r="G9" s="24" t="n">
        <v>0.02375528476785976</v>
      </c>
      <c r="H9" s="24" t="n">
        <v>0.01211994856151231</v>
      </c>
      <c r="I9" s="24" t="n">
        <v>0.03136582078794012</v>
      </c>
      <c r="J9" s="24" t="n">
        <v>0.01563608094512178</v>
      </c>
      <c r="K9" s="24" t="n">
        <v>0.017744704032273</v>
      </c>
      <c r="L9" s="24" t="n">
        <v>0.01638286515647986</v>
      </c>
      <c r="N9" s="24" t="n">
        <v>0.06674655406972316</v>
      </c>
      <c r="O9" s="24" t="n">
        <v>0.02037013583844187</v>
      </c>
      <c r="P9" s="24" t="n">
        <v>0.01594524375508401</v>
      </c>
      <c r="Q9" s="24" t="n">
        <v>0.0164446214525106</v>
      </c>
      <c r="R9" s="24" t="n">
        <v>0.04709420110311085</v>
      </c>
      <c r="S9" s="24" t="n">
        <v>0.01553343581143824</v>
      </c>
      <c r="T9" s="24" t="n">
        <v>0.01427662512738555</v>
      </c>
      <c r="U9" s="24" t="n">
        <v>0.009100027967924414</v>
      </c>
      <c r="V9" s="24" t="n">
        <v>0.0124331643916829</v>
      </c>
      <c r="W9" s="24" t="n">
        <v>0.01094313817367976</v>
      </c>
      <c r="Y9" s="24" t="n">
        <v>0.01640699860339491</v>
      </c>
      <c r="Z9" s="24" t="n">
        <v>0.01500100989734411</v>
      </c>
      <c r="AA9" s="24" t="n">
        <v>0.01614541383921404</v>
      </c>
      <c r="AB9" s="24" t="n">
        <v>0.0296084870444682</v>
      </c>
      <c r="AD9" s="24" t="n">
        <v>0.01537527143413127</v>
      </c>
      <c r="AE9" s="24" t="n">
        <v>0.01645926270312929</v>
      </c>
      <c r="AF9" s="24" t="n">
        <v>0</v>
      </c>
      <c r="AG9" s="24" t="n">
        <v>0.0264358340386354</v>
      </c>
      <c r="AH9" s="24" t="n">
        <v>0.04042644325945109</v>
      </c>
      <c r="AI9" s="24" t="n">
        <v>0.0502472671907172</v>
      </c>
      <c r="AJ9" s="24" t="n">
        <v>0.01493183827041838</v>
      </c>
      <c r="AL9" s="24" t="n">
        <v>0.01063175224437321</v>
      </c>
      <c r="AM9" s="24" t="n">
        <v>0.01570986863971879</v>
      </c>
      <c r="AN9" s="24" t="n">
        <v>0.005452419740441305</v>
      </c>
      <c r="AO9" s="24" t="n">
        <v>0.02406438611774061</v>
      </c>
      <c r="AP9" s="24" t="n">
        <v>0.02565758776302831</v>
      </c>
      <c r="AQ9" s="24" t="n">
        <v>0.007006760748870917</v>
      </c>
      <c r="AR9" s="24" t="n">
        <v>0.01715563227296488</v>
      </c>
      <c r="AS9" s="24" t="n">
        <v>0.07370500247095918</v>
      </c>
      <c r="AU9" s="24" t="n">
        <v>0.01946662046722984</v>
      </c>
      <c r="AV9" s="24" t="n">
        <v>0.01671455746436171</v>
      </c>
      <c r="AW9" s="24" t="n">
        <v>0.01806843915124383</v>
      </c>
      <c r="AX9" s="24" t="n">
        <v>0.02578829724396296</v>
      </c>
    </row>
    <row r="10" ht="19" customHeight="1">
      <c r="B10" s="26" t="inlineStr">
        <is>
          <t>Not very much</t>
        </is>
      </c>
      <c r="C10" s="24" t="n">
        <v>0.081824911915394</v>
      </c>
      <c r="D10" s="24" t="n">
        <v>0.09476328845357077</v>
      </c>
      <c r="E10" s="24" t="n">
        <v>0.06894134611425039</v>
      </c>
      <c r="G10" s="24" t="n">
        <v>0.08992023628048802</v>
      </c>
      <c r="H10" s="24" t="n">
        <v>0.08668409823950932</v>
      </c>
      <c r="I10" s="24" t="n">
        <v>0.08715143295615481</v>
      </c>
      <c r="J10" s="24" t="n">
        <v>0.05009338924577214</v>
      </c>
      <c r="K10" s="24" t="n">
        <v>0.1155137623615916</v>
      </c>
      <c r="L10" s="24" t="n">
        <v>0.07136042704539128</v>
      </c>
      <c r="N10" s="24" t="n">
        <v>0.1268191377222233</v>
      </c>
      <c r="O10" s="24" t="n">
        <v>0.09786992765359413</v>
      </c>
      <c r="P10" s="24" t="n">
        <v>0.06481077056675648</v>
      </c>
      <c r="Q10" s="24" t="n">
        <v>0.1236723246207262</v>
      </c>
      <c r="R10" s="24" t="n">
        <v>0.05545437579130087</v>
      </c>
      <c r="S10" s="24" t="n">
        <v>0.1324325498060523</v>
      </c>
      <c r="T10" s="24" t="n">
        <v>0.07700220562260249</v>
      </c>
      <c r="U10" s="24" t="n">
        <v>0.06861897910480683</v>
      </c>
      <c r="V10" s="24" t="n">
        <v>0.05797631802291148</v>
      </c>
      <c r="W10" s="24" t="n">
        <v>0.0605760097457351</v>
      </c>
      <c r="Y10" s="24" t="n">
        <v>0.06127547125811732</v>
      </c>
      <c r="Z10" s="24" t="n">
        <v>0.07698098955834692</v>
      </c>
      <c r="AA10" s="24" t="n">
        <v>0.108506781229523</v>
      </c>
      <c r="AB10" s="24" t="n">
        <v>0.08556625423543417</v>
      </c>
      <c r="AD10" s="24" t="n">
        <v>0.08214413717422712</v>
      </c>
      <c r="AE10" s="24" t="n">
        <v>0.09670764787401161</v>
      </c>
      <c r="AF10" s="24" t="n">
        <v>0.05815193158980383</v>
      </c>
      <c r="AG10" s="24" t="n">
        <v>0.03838648127814856</v>
      </c>
      <c r="AH10" s="24" t="n">
        <v>0.09127737913472299</v>
      </c>
      <c r="AI10" s="24" t="n">
        <v>0.1004199887882947</v>
      </c>
      <c r="AJ10" s="24" t="n">
        <v>0.0713954252290227</v>
      </c>
      <c r="AL10" s="24" t="n">
        <v>0.0783632008760341</v>
      </c>
      <c r="AM10" s="24" t="n">
        <v>0.089619378962959</v>
      </c>
      <c r="AN10" s="24" t="n">
        <v>0.04120975328594274</v>
      </c>
      <c r="AO10" s="24" t="n">
        <v>0.06226481307122855</v>
      </c>
      <c r="AP10" s="24" t="n">
        <v>0.1042787505916401</v>
      </c>
      <c r="AQ10" s="24" t="n">
        <v>0.110556594356803</v>
      </c>
      <c r="AR10" s="24" t="n">
        <v>0.06053847218602161</v>
      </c>
      <c r="AS10" s="24" t="n">
        <v>0.06205069081485899</v>
      </c>
      <c r="AU10" s="24" t="n">
        <v>0.0531481689581622</v>
      </c>
      <c r="AV10" s="24" t="n">
        <v>0.1055772569555292</v>
      </c>
      <c r="AW10" s="24" t="n">
        <v>0.05978795532539126</v>
      </c>
      <c r="AX10" s="24" t="n">
        <v>0.1250059022193688</v>
      </c>
    </row>
    <row r="11" ht="19" customHeight="1">
      <c r="B11" s="26" t="inlineStr">
        <is>
          <t>Quite a lot</t>
        </is>
      </c>
      <c r="C11" s="24" t="n">
        <v>0.4156725711637713</v>
      </c>
      <c r="D11" s="24" t="n">
        <v>0.443176317407448</v>
      </c>
      <c r="E11" s="24" t="n">
        <v>0.3891457515904158</v>
      </c>
      <c r="G11" s="24" t="n">
        <v>0.4081564129566385</v>
      </c>
      <c r="H11" s="24" t="n">
        <v>0.3778999129670493</v>
      </c>
      <c r="I11" s="24" t="n">
        <v>0.3655985430759705</v>
      </c>
      <c r="J11" s="24" t="n">
        <v>0.4295516568022393</v>
      </c>
      <c r="K11" s="24" t="n">
        <v>0.4242283597095583</v>
      </c>
      <c r="L11" s="24" t="n">
        <v>0.4748490783142524</v>
      </c>
      <c r="N11" s="24" t="n">
        <v>0.4223742672294447</v>
      </c>
      <c r="O11" s="24" t="n">
        <v>0.348213751902347</v>
      </c>
      <c r="P11" s="24" t="n">
        <v>0.3940852295294009</v>
      </c>
      <c r="Q11" s="24" t="n">
        <v>0.4550445187413677</v>
      </c>
      <c r="R11" s="24" t="n">
        <v>0.4710601869370514</v>
      </c>
      <c r="S11" s="24" t="n">
        <v>0.3854811812978087</v>
      </c>
      <c r="T11" s="24" t="n">
        <v>0.4141731086463334</v>
      </c>
      <c r="U11" s="24" t="n">
        <v>0.4060119903307521</v>
      </c>
      <c r="V11" s="24" t="n">
        <v>0.4011189303699575</v>
      </c>
      <c r="W11" s="24" t="n">
        <v>0.4632074017269661</v>
      </c>
      <c r="Y11" s="24" t="n">
        <v>0.4423555167694673</v>
      </c>
      <c r="Z11" s="24" t="n">
        <v>0.4077860822899425</v>
      </c>
      <c r="AA11" s="24" t="n">
        <v>0.3947103667650609</v>
      </c>
      <c r="AB11" s="24" t="n">
        <v>0.4134879052315193</v>
      </c>
      <c r="AD11" s="24" t="n">
        <v>0.504471266774727</v>
      </c>
      <c r="AE11" s="24" t="n">
        <v>0.380355622605736</v>
      </c>
      <c r="AF11" s="24" t="n">
        <v>0.4397139427565857</v>
      </c>
      <c r="AG11" s="24" t="n">
        <v>0.4257707463556651</v>
      </c>
      <c r="AH11" s="24" t="n">
        <v>0.3909332693845173</v>
      </c>
      <c r="AI11" s="24" t="n">
        <v>0.3433598755746599</v>
      </c>
      <c r="AJ11" s="24" t="n">
        <v>0.4073139772173183</v>
      </c>
      <c r="AL11" s="24" t="n">
        <v>0.509037753732123</v>
      </c>
      <c r="AM11" s="24" t="n">
        <v>0.3996095855929127</v>
      </c>
      <c r="AN11" s="24" t="n">
        <v>0.3933054422303094</v>
      </c>
      <c r="AO11" s="24" t="n">
        <v>0.4282303608098986</v>
      </c>
      <c r="AP11" s="24" t="n">
        <v>0.3876733108454685</v>
      </c>
      <c r="AQ11" s="24" t="n">
        <v>0.4152048478874235</v>
      </c>
      <c r="AR11" s="24" t="n">
        <v>0.3466416496291607</v>
      </c>
      <c r="AS11" s="24" t="n">
        <v>0.4785042367005682</v>
      </c>
      <c r="AU11" s="24" t="n">
        <v>0.4183541842318818</v>
      </c>
      <c r="AV11" s="24" t="n">
        <v>0.4396256460931731</v>
      </c>
      <c r="AW11" s="24" t="n">
        <v>0.3751756795671223</v>
      </c>
      <c r="AX11" s="24" t="n">
        <v>0.4574724572328545</v>
      </c>
    </row>
    <row r="12" ht="19" customHeight="1">
      <c r="B12" s="26" t="inlineStr">
        <is>
          <t>A great deal</t>
        </is>
      </c>
      <c r="C12" s="24" t="n">
        <v>0.4293805945605306</v>
      </c>
      <c r="D12" s="24" t="n">
        <v>0.3923269826071984</v>
      </c>
      <c r="E12" s="24" t="n">
        <v>0.4656555507315247</v>
      </c>
      <c r="G12" s="24" t="n">
        <v>0.4081612130289171</v>
      </c>
      <c r="H12" s="24" t="n">
        <v>0.4860736266424576</v>
      </c>
      <c r="I12" s="24" t="n">
        <v>0.4538559433032192</v>
      </c>
      <c r="J12" s="24" t="n">
        <v>0.4513759374195133</v>
      </c>
      <c r="K12" s="24" t="n">
        <v>0.3937118311876892</v>
      </c>
      <c r="L12" s="24" t="n">
        <v>0.3835855331767277</v>
      </c>
      <c r="N12" s="24" t="n">
        <v>0.3484645378176298</v>
      </c>
      <c r="O12" s="24" t="n">
        <v>0.4614346661258262</v>
      </c>
      <c r="P12" s="24" t="n">
        <v>0.4946015358341343</v>
      </c>
      <c r="Q12" s="24" t="n">
        <v>0.3545291675253083</v>
      </c>
      <c r="R12" s="24" t="n">
        <v>0.3749345054911827</v>
      </c>
      <c r="S12" s="24" t="n">
        <v>0.4227604425036735</v>
      </c>
      <c r="T12" s="24" t="n">
        <v>0.4244981332932332</v>
      </c>
      <c r="U12" s="24" t="n">
        <v>0.4761247174568032</v>
      </c>
      <c r="V12" s="24" t="n">
        <v>0.4421632552617828</v>
      </c>
      <c r="W12" s="24" t="n">
        <v>0.4073976352183349</v>
      </c>
      <c r="Y12" s="24" t="n">
        <v>0.4335593460323279</v>
      </c>
      <c r="Z12" s="24" t="n">
        <v>0.4247622262677935</v>
      </c>
      <c r="AA12" s="24" t="n">
        <v>0.4353917840334978</v>
      </c>
      <c r="AB12" s="24" t="n">
        <v>0.4243715625226394</v>
      </c>
      <c r="AD12" s="24" t="n">
        <v>0.3378281360478034</v>
      </c>
      <c r="AE12" s="24" t="n">
        <v>0.475890250127077</v>
      </c>
      <c r="AF12" s="24" t="n">
        <v>0.4368905175064182</v>
      </c>
      <c r="AG12" s="24" t="n">
        <v>0.4663805666549518</v>
      </c>
      <c r="AH12" s="24" t="n">
        <v>0.4293939367999947</v>
      </c>
      <c r="AI12" s="24" t="n">
        <v>0.3388018135347159</v>
      </c>
      <c r="AJ12" s="24" t="n">
        <v>0.4311562532995725</v>
      </c>
      <c r="AL12" s="24" t="n">
        <v>0.3689412144704109</v>
      </c>
      <c r="AM12" s="24" t="n">
        <v>0.4524149098356798</v>
      </c>
      <c r="AN12" s="24" t="n">
        <v>0.5134967178792024</v>
      </c>
      <c r="AO12" s="24" t="n">
        <v>0.4581141965173663</v>
      </c>
      <c r="AP12" s="24" t="n">
        <v>0.4372140714235366</v>
      </c>
      <c r="AQ12" s="24" t="n">
        <v>0.3711200854658674</v>
      </c>
      <c r="AR12" s="24" t="n">
        <v>0.4537446094904563</v>
      </c>
      <c r="AS12" s="24" t="n">
        <v>0.2951879023833462</v>
      </c>
      <c r="AU12" s="24" t="n">
        <v>0.4797734282419917</v>
      </c>
      <c r="AV12" s="24" t="n">
        <v>0.3536976904449597</v>
      </c>
      <c r="AW12" s="24" t="n">
        <v>0.5219263706127583</v>
      </c>
      <c r="AX12" s="24" t="n">
        <v>0.2969042801770151</v>
      </c>
    </row>
    <row r="13" ht="19" customHeight="1">
      <c r="B13" s="26" t="inlineStr">
        <is>
          <t>Don’t know</t>
        </is>
      </c>
      <c r="C13" s="24" t="n">
        <v>0.05383551465943209</v>
      </c>
      <c r="D13" s="24" t="n">
        <v>0.0466111397053736</v>
      </c>
      <c r="E13" s="24" t="n">
        <v>0.06066534946282386</v>
      </c>
      <c r="G13" s="24" t="n">
        <v>0.07000685296609654</v>
      </c>
      <c r="H13" s="24" t="n">
        <v>0.0372224135894715</v>
      </c>
      <c r="I13" s="24" t="n">
        <v>0.0620282598767154</v>
      </c>
      <c r="J13" s="24" t="n">
        <v>0.05334293558735353</v>
      </c>
      <c r="K13" s="24" t="n">
        <v>0.0488013427088879</v>
      </c>
      <c r="L13" s="24" t="n">
        <v>0.05382209630714856</v>
      </c>
      <c r="N13" s="24" t="n">
        <v>0.03559550316097875</v>
      </c>
      <c r="O13" s="24" t="n">
        <v>0.07211151847979072</v>
      </c>
      <c r="P13" s="24" t="n">
        <v>0.03055722031462424</v>
      </c>
      <c r="Q13" s="24" t="n">
        <v>0.05030936766008715</v>
      </c>
      <c r="R13" s="24" t="n">
        <v>0.05145673067735447</v>
      </c>
      <c r="S13" s="24" t="n">
        <v>0.04379239058102734</v>
      </c>
      <c r="T13" s="24" t="n">
        <v>0.07004992731044556</v>
      </c>
      <c r="U13" s="24" t="n">
        <v>0.04014428513971331</v>
      </c>
      <c r="V13" s="24" t="n">
        <v>0.08630833195366533</v>
      </c>
      <c r="W13" s="24" t="n">
        <v>0.05787581513528423</v>
      </c>
      <c r="Y13" s="24" t="n">
        <v>0.04640266733669247</v>
      </c>
      <c r="Z13" s="24" t="n">
        <v>0.07546969198657305</v>
      </c>
      <c r="AA13" s="24" t="n">
        <v>0.04524565413270432</v>
      </c>
      <c r="AB13" s="24" t="n">
        <v>0.046965790965939</v>
      </c>
      <c r="AD13" s="24" t="n">
        <v>0.06018118856911116</v>
      </c>
      <c r="AE13" s="24" t="n">
        <v>0.03058721669004618</v>
      </c>
      <c r="AF13" s="24" t="n">
        <v>0.06524360814719238</v>
      </c>
      <c r="AG13" s="24" t="n">
        <v>0.04302637167259886</v>
      </c>
      <c r="AH13" s="24" t="n">
        <v>0.04796897142131384</v>
      </c>
      <c r="AI13" s="24" t="n">
        <v>0.1671710549116122</v>
      </c>
      <c r="AJ13" s="24" t="n">
        <v>0.07520250598366811</v>
      </c>
      <c r="AL13" s="24" t="n">
        <v>0.03302607867705874</v>
      </c>
      <c r="AM13" s="24" t="n">
        <v>0.04264625696872966</v>
      </c>
      <c r="AN13" s="24" t="n">
        <v>0.04653566686410436</v>
      </c>
      <c r="AO13" s="24" t="n">
        <v>0.02732624348376594</v>
      </c>
      <c r="AP13" s="24" t="n">
        <v>0.04517627937632646</v>
      </c>
      <c r="AQ13" s="24" t="n">
        <v>0.09611171154103521</v>
      </c>
      <c r="AR13" s="24" t="n">
        <v>0.1219196364213966</v>
      </c>
      <c r="AS13" s="24" t="n">
        <v>0.09055216763026747</v>
      </c>
      <c r="AU13" s="24" t="n">
        <v>0.02925759810073456</v>
      </c>
      <c r="AV13" s="24" t="n">
        <v>0.08438484904197611</v>
      </c>
      <c r="AW13" s="24" t="n">
        <v>0.02504155534348436</v>
      </c>
      <c r="AX13" s="24" t="n">
        <v>0.09482906312679863</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6.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Returning to an unstable social or family environment</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0.01755011696084551</v>
      </c>
      <c r="D9" s="24" t="n">
        <v>0.02280133658642076</v>
      </c>
      <c r="E9" s="24" t="n">
        <v>0.01246597259887901</v>
      </c>
      <c r="G9" s="24" t="n">
        <v>0.01773858448520104</v>
      </c>
      <c r="H9" s="24" t="n">
        <v>0.02284407023958775</v>
      </c>
      <c r="I9" s="24" t="n">
        <v>0.0169887747002425</v>
      </c>
      <c r="J9" s="24" t="n">
        <v>0.01889906542145817</v>
      </c>
      <c r="K9" s="24" t="n">
        <v>0.01831379761960089</v>
      </c>
      <c r="L9" s="24" t="n">
        <v>0.01197091507965566</v>
      </c>
      <c r="N9" s="24" t="n">
        <v>0.04650478197329484</v>
      </c>
      <c r="O9" s="24" t="n">
        <v>0.008723469812207948</v>
      </c>
      <c r="P9" s="24" t="n">
        <v>0.02827845937959943</v>
      </c>
      <c r="Q9" s="24" t="n">
        <v>0.006333172337543427</v>
      </c>
      <c r="R9" s="24" t="n">
        <v>0.02544183714335805</v>
      </c>
      <c r="S9" s="24" t="n">
        <v>0.01047163476747281</v>
      </c>
      <c r="T9" s="24" t="n">
        <v>0.02289643766583521</v>
      </c>
      <c r="U9" s="24" t="n">
        <v>0.01748931314975291</v>
      </c>
      <c r="V9" s="24" t="n">
        <v>0.003887625694548294</v>
      </c>
      <c r="W9" s="24" t="n">
        <v>0.01768325103074447</v>
      </c>
      <c r="Y9" s="24" t="n">
        <v>0.01763584283709098</v>
      </c>
      <c r="Z9" s="24" t="n">
        <v>0.0104918081453618</v>
      </c>
      <c r="AA9" s="24" t="n">
        <v>0.01632308843574155</v>
      </c>
      <c r="AB9" s="24" t="n">
        <v>0.02586384266706399</v>
      </c>
      <c r="AD9" s="24" t="n">
        <v>0.01823984575226925</v>
      </c>
      <c r="AE9" s="24" t="n">
        <v>0.02066794614833726</v>
      </c>
      <c r="AF9" s="24" t="n">
        <v>0.007666175635099456</v>
      </c>
      <c r="AG9" s="24" t="n">
        <v>0.007410769881476391</v>
      </c>
      <c r="AH9" s="24" t="n">
        <v>0.03087708862427842</v>
      </c>
      <c r="AI9" s="24" t="n">
        <v>0</v>
      </c>
      <c r="AJ9" s="24" t="n">
        <v>0.0115614971166019</v>
      </c>
      <c r="AL9" s="24" t="n">
        <v>0.0211717089753817</v>
      </c>
      <c r="AM9" s="24" t="n">
        <v>0.01232418105362681</v>
      </c>
      <c r="AN9" s="24" t="n">
        <v>0.005452419740441305</v>
      </c>
      <c r="AO9" s="24" t="n">
        <v>0.005007198404527059</v>
      </c>
      <c r="AP9" s="24" t="n">
        <v>0.02753007551830573</v>
      </c>
      <c r="AQ9" s="24" t="n">
        <v>0.01252601301513057</v>
      </c>
      <c r="AR9" s="24" t="n">
        <v>0.01236184493551805</v>
      </c>
      <c r="AS9" s="24" t="n">
        <v>0.05171623135535957</v>
      </c>
      <c r="AU9" s="24" t="n">
        <v>0.009505989117157814</v>
      </c>
      <c r="AV9" s="24" t="n">
        <v>0.02330678347110354</v>
      </c>
      <c r="AW9" s="24" t="n">
        <v>0.02234848923819085</v>
      </c>
      <c r="AX9" s="24" t="n">
        <v>0.008299686412962559</v>
      </c>
    </row>
    <row r="10" ht="19" customHeight="1">
      <c r="B10" s="26" t="inlineStr">
        <is>
          <t>Not very much</t>
        </is>
      </c>
      <c r="C10" s="24" t="n">
        <v>0.06769426338163477</v>
      </c>
      <c r="D10" s="24" t="n">
        <v>0.07878075948481171</v>
      </c>
      <c r="E10" s="24" t="n">
        <v>0.0570524986676775</v>
      </c>
      <c r="G10" s="24" t="n">
        <v>0.1049520372286152</v>
      </c>
      <c r="H10" s="24" t="n">
        <v>0.07428939431287365</v>
      </c>
      <c r="I10" s="24" t="n">
        <v>0.06825849563843572</v>
      </c>
      <c r="J10" s="24" t="n">
        <v>0.07269406948732578</v>
      </c>
      <c r="K10" s="24" t="n">
        <v>0.05349387314939485</v>
      </c>
      <c r="L10" s="24" t="n">
        <v>0.04279333203019142</v>
      </c>
      <c r="N10" s="24" t="n">
        <v>0.08384372988221912</v>
      </c>
      <c r="O10" s="24" t="n">
        <v>0.06448094206263463</v>
      </c>
      <c r="P10" s="24" t="n">
        <v>0.07427150255112</v>
      </c>
      <c r="Q10" s="24" t="n">
        <v>0.06860123446733882</v>
      </c>
      <c r="R10" s="24" t="n">
        <v>0.04596397737030385</v>
      </c>
      <c r="S10" s="24" t="n">
        <v>0.07704282410969732</v>
      </c>
      <c r="T10" s="24" t="n">
        <v>0.02886892839575651</v>
      </c>
      <c r="U10" s="24" t="n">
        <v>0.07384085688122714</v>
      </c>
      <c r="V10" s="24" t="n">
        <v>0.08176645654562734</v>
      </c>
      <c r="W10" s="24" t="n">
        <v>0.06784676647854086</v>
      </c>
      <c r="Y10" s="24" t="n">
        <v>0.05999527770681105</v>
      </c>
      <c r="Z10" s="24" t="n">
        <v>0.05963705612048505</v>
      </c>
      <c r="AA10" s="24" t="n">
        <v>0.07026803300765337</v>
      </c>
      <c r="AB10" s="24" t="n">
        <v>0.08210763177662152</v>
      </c>
      <c r="AD10" s="24" t="n">
        <v>0.05951598837162861</v>
      </c>
      <c r="AE10" s="24" t="n">
        <v>0.06644429032143494</v>
      </c>
      <c r="AF10" s="24" t="n">
        <v>0.06655672841993825</v>
      </c>
      <c r="AG10" s="24" t="n">
        <v>0.03423814949319023</v>
      </c>
      <c r="AH10" s="24" t="n">
        <v>0.09118586730545666</v>
      </c>
      <c r="AI10" s="24" t="n">
        <v>0.1228920043220945</v>
      </c>
      <c r="AJ10" s="24" t="n">
        <v>0.06466961457111922</v>
      </c>
      <c r="AL10" s="24" t="n">
        <v>0.04905728862422222</v>
      </c>
      <c r="AM10" s="24" t="n">
        <v>0.08401762418789134</v>
      </c>
      <c r="AN10" s="24" t="n">
        <v>0.05020921190600228</v>
      </c>
      <c r="AO10" s="24" t="n">
        <v>0.08019383228049577</v>
      </c>
      <c r="AP10" s="24" t="n">
        <v>0.07626038987211421</v>
      </c>
      <c r="AQ10" s="24" t="n">
        <v>0.05469725466918518</v>
      </c>
      <c r="AR10" s="24" t="n">
        <v>0.04262360155116094</v>
      </c>
      <c r="AS10" s="24" t="n">
        <v>0.08642263327283477</v>
      </c>
      <c r="AU10" s="24" t="n">
        <v>0.04594754969472718</v>
      </c>
      <c r="AV10" s="24" t="n">
        <v>0.05439755279395312</v>
      </c>
      <c r="AW10" s="24" t="n">
        <v>0.0568447866977775</v>
      </c>
      <c r="AX10" s="24" t="n">
        <v>0.1393138946741591</v>
      </c>
    </row>
    <row r="11" ht="19" customHeight="1">
      <c r="B11" s="26" t="inlineStr">
        <is>
          <t>Quite a lot</t>
        </is>
      </c>
      <c r="C11" s="24" t="n">
        <v>0.3995634009108853</v>
      </c>
      <c r="D11" s="24" t="n">
        <v>0.4215476986810696</v>
      </c>
      <c r="E11" s="24" t="n">
        <v>0.3783348032330309</v>
      </c>
      <c r="G11" s="24" t="n">
        <v>0.3947872677240744</v>
      </c>
      <c r="H11" s="24" t="n">
        <v>0.3542592692274041</v>
      </c>
      <c r="I11" s="24" t="n">
        <v>0.3955439105006403</v>
      </c>
      <c r="J11" s="24" t="n">
        <v>0.3776655243745886</v>
      </c>
      <c r="K11" s="24" t="n">
        <v>0.4230283604737818</v>
      </c>
      <c r="L11" s="24" t="n">
        <v>0.4447965586474185</v>
      </c>
      <c r="N11" s="24" t="n">
        <v>0.3851377009802467</v>
      </c>
      <c r="O11" s="24" t="n">
        <v>0.3575970487442566</v>
      </c>
      <c r="P11" s="24" t="n">
        <v>0.3922659720933815</v>
      </c>
      <c r="Q11" s="24" t="n">
        <v>0.4117829845828938</v>
      </c>
      <c r="R11" s="24" t="n">
        <v>0.438825644672682</v>
      </c>
      <c r="S11" s="24" t="n">
        <v>0.4824409617906912</v>
      </c>
      <c r="T11" s="24" t="n">
        <v>0.3970320630891176</v>
      </c>
      <c r="U11" s="24" t="n">
        <v>0.395908803261617</v>
      </c>
      <c r="V11" s="24" t="n">
        <v>0.3723999717793481</v>
      </c>
      <c r="W11" s="24" t="n">
        <v>0.3531463140653077</v>
      </c>
      <c r="Y11" s="24" t="n">
        <v>0.4062822492533453</v>
      </c>
      <c r="Z11" s="24" t="n">
        <v>0.4056253354455261</v>
      </c>
      <c r="AA11" s="24" t="n">
        <v>0.3918867082386907</v>
      </c>
      <c r="AB11" s="24" t="n">
        <v>0.3927702462056029</v>
      </c>
      <c r="AD11" s="24" t="n">
        <v>0.4370116022459878</v>
      </c>
      <c r="AE11" s="24" t="n">
        <v>0.3746223460115563</v>
      </c>
      <c r="AF11" s="24" t="n">
        <v>0.4308840662753341</v>
      </c>
      <c r="AG11" s="24" t="n">
        <v>0.385271956895646</v>
      </c>
      <c r="AH11" s="24" t="n">
        <v>0.4221930325715086</v>
      </c>
      <c r="AI11" s="24" t="n">
        <v>0.3696151188956295</v>
      </c>
      <c r="AJ11" s="24" t="n">
        <v>0.3861762841699872</v>
      </c>
      <c r="AL11" s="24" t="n">
        <v>0.4611805221433743</v>
      </c>
      <c r="AM11" s="24" t="n">
        <v>0.3949073696683427</v>
      </c>
      <c r="AN11" s="24" t="n">
        <v>0.3985043723474808</v>
      </c>
      <c r="AO11" s="24" t="n">
        <v>0.3637558852722131</v>
      </c>
      <c r="AP11" s="24" t="n">
        <v>0.3976318408206887</v>
      </c>
      <c r="AQ11" s="24" t="n">
        <v>0.4382994971176271</v>
      </c>
      <c r="AR11" s="24" t="n">
        <v>0.3466851597952542</v>
      </c>
      <c r="AS11" s="24" t="n">
        <v>0.3515158821667548</v>
      </c>
      <c r="AU11" s="24" t="n">
        <v>0.413694455172925</v>
      </c>
      <c r="AV11" s="24" t="n">
        <v>0.403084298972887</v>
      </c>
      <c r="AW11" s="24" t="n">
        <v>0.3751320323918872</v>
      </c>
      <c r="AX11" s="24" t="n">
        <v>0.4268642227035206</v>
      </c>
    </row>
    <row r="12" ht="19" customHeight="1">
      <c r="B12" s="26" t="inlineStr">
        <is>
          <t>A great deal</t>
        </is>
      </c>
      <c r="C12" s="24" t="n">
        <v>0.4660612175997769</v>
      </c>
      <c r="D12" s="24" t="n">
        <v>0.4325577550099377</v>
      </c>
      <c r="E12" s="24" t="n">
        <v>0.498553433827344</v>
      </c>
      <c r="G12" s="24" t="n">
        <v>0.4161319002716038</v>
      </c>
      <c r="H12" s="24" t="n">
        <v>0.5066534703652963</v>
      </c>
      <c r="I12" s="24" t="n">
        <v>0.478422750382675</v>
      </c>
      <c r="J12" s="24" t="n">
        <v>0.4786908056419823</v>
      </c>
      <c r="K12" s="24" t="n">
        <v>0.4611283848481093</v>
      </c>
      <c r="L12" s="24" t="n">
        <v>0.4490467748238878</v>
      </c>
      <c r="N12" s="24" t="n">
        <v>0.4481236977168326</v>
      </c>
      <c r="O12" s="24" t="n">
        <v>0.511170259165558</v>
      </c>
      <c r="P12" s="24" t="n">
        <v>0.4616102361777049</v>
      </c>
      <c r="Q12" s="24" t="n">
        <v>0.4410477860893389</v>
      </c>
      <c r="R12" s="24" t="n">
        <v>0.4251815888967738</v>
      </c>
      <c r="S12" s="24" t="n">
        <v>0.4085712818437739</v>
      </c>
      <c r="T12" s="24" t="n">
        <v>0.4949342352550727</v>
      </c>
      <c r="U12" s="24" t="n">
        <v>0.4585104460643522</v>
      </c>
      <c r="V12" s="24" t="n">
        <v>0.4847737049123403</v>
      </c>
      <c r="W12" s="24" t="n">
        <v>0.5365737644694766</v>
      </c>
      <c r="Y12" s="24" t="n">
        <v>0.4793155899485761</v>
      </c>
      <c r="Z12" s="24" t="n">
        <v>0.4557030031127222</v>
      </c>
      <c r="AA12" s="24" t="n">
        <v>0.4746326310263648</v>
      </c>
      <c r="AB12" s="24" t="n">
        <v>0.4549554782852394</v>
      </c>
      <c r="AD12" s="24" t="n">
        <v>0.4340529261227538</v>
      </c>
      <c r="AE12" s="24" t="n">
        <v>0.5081647376616371</v>
      </c>
      <c r="AF12" s="24" t="n">
        <v>0.4568454417826057</v>
      </c>
      <c r="AG12" s="24" t="n">
        <v>0.5188940295662439</v>
      </c>
      <c r="AH12" s="24" t="n">
        <v>0.4155834270562639</v>
      </c>
      <c r="AI12" s="24" t="n">
        <v>0.2885501390049771</v>
      </c>
      <c r="AJ12" s="24" t="n">
        <v>0.4694097792405997</v>
      </c>
      <c r="AL12" s="24" t="n">
        <v>0.4389324681287379</v>
      </c>
      <c r="AM12" s="24" t="n">
        <v>0.4692260168827559</v>
      </c>
      <c r="AN12" s="24" t="n">
        <v>0.5031762338979087</v>
      </c>
      <c r="AO12" s="24" t="n">
        <v>0.5222910701388714</v>
      </c>
      <c r="AP12" s="24" t="n">
        <v>0.4577651227536098</v>
      </c>
      <c r="AQ12" s="24" t="n">
        <v>0.3934605319298717</v>
      </c>
      <c r="AR12" s="24" t="n">
        <v>0.4866161828624926</v>
      </c>
      <c r="AS12" s="24" t="n">
        <v>0.4602718054927267</v>
      </c>
      <c r="AU12" s="24" t="n">
        <v>0.5018293993234295</v>
      </c>
      <c r="AV12" s="24" t="n">
        <v>0.4563011775108108</v>
      </c>
      <c r="AW12" s="24" t="n">
        <v>0.5139650107658172</v>
      </c>
      <c r="AX12" s="24" t="n">
        <v>0.3373253417975201</v>
      </c>
    </row>
    <row r="13" ht="19" customHeight="1">
      <c r="B13" s="26" t="inlineStr">
        <is>
          <t>Don’t know</t>
        </is>
      </c>
      <c r="C13" s="24" t="n">
        <v>0.04913100114685744</v>
      </c>
      <c r="D13" s="24" t="n">
        <v>0.04431245023776025</v>
      </c>
      <c r="E13" s="24" t="n">
        <v>0.05359329167306873</v>
      </c>
      <c r="G13" s="24" t="n">
        <v>0.06639021029050549</v>
      </c>
      <c r="H13" s="24" t="n">
        <v>0.04195379585483816</v>
      </c>
      <c r="I13" s="24" t="n">
        <v>0.04078606877800669</v>
      </c>
      <c r="J13" s="24" t="n">
        <v>0.05205053507464523</v>
      </c>
      <c r="K13" s="24" t="n">
        <v>0.04403558390911312</v>
      </c>
      <c r="L13" s="24" t="n">
        <v>0.0513924194188466</v>
      </c>
      <c r="N13" s="24" t="n">
        <v>0.03639008944740635</v>
      </c>
      <c r="O13" s="24" t="n">
        <v>0.05802828021534297</v>
      </c>
      <c r="P13" s="24" t="n">
        <v>0.04357382979819411</v>
      </c>
      <c r="Q13" s="24" t="n">
        <v>0.07223482252288492</v>
      </c>
      <c r="R13" s="24" t="n">
        <v>0.06458695191688237</v>
      </c>
      <c r="S13" s="24" t="n">
        <v>0.02147329748836476</v>
      </c>
      <c r="T13" s="24" t="n">
        <v>0.05626833559421806</v>
      </c>
      <c r="U13" s="24" t="n">
        <v>0.05425058064305077</v>
      </c>
      <c r="V13" s="24" t="n">
        <v>0.05717224106813606</v>
      </c>
      <c r="W13" s="24" t="n">
        <v>0.02474990395593044</v>
      </c>
      <c r="Y13" s="24" t="n">
        <v>0.03677104025417648</v>
      </c>
      <c r="Z13" s="24" t="n">
        <v>0.06854279717590497</v>
      </c>
      <c r="AA13" s="24" t="n">
        <v>0.04688953929154956</v>
      </c>
      <c r="AB13" s="24" t="n">
        <v>0.04430280106547242</v>
      </c>
      <c r="AD13" s="24" t="n">
        <v>0.05117963750736053</v>
      </c>
      <c r="AE13" s="24" t="n">
        <v>0.03010067985703442</v>
      </c>
      <c r="AF13" s="24" t="n">
        <v>0.03804758788702247</v>
      </c>
      <c r="AG13" s="24" t="n">
        <v>0.0541850941634433</v>
      </c>
      <c r="AH13" s="24" t="n">
        <v>0.04016058444249229</v>
      </c>
      <c r="AI13" s="24" t="n">
        <v>0.218942737777299</v>
      </c>
      <c r="AJ13" s="24" t="n">
        <v>0.06818282490169211</v>
      </c>
      <c r="AL13" s="24" t="n">
        <v>0.02965801212828358</v>
      </c>
      <c r="AM13" s="24" t="n">
        <v>0.03952480820738321</v>
      </c>
      <c r="AN13" s="24" t="n">
        <v>0.04265776210816721</v>
      </c>
      <c r="AO13" s="24" t="n">
        <v>0.02875201390389277</v>
      </c>
      <c r="AP13" s="24" t="n">
        <v>0.04081257103528158</v>
      </c>
      <c r="AQ13" s="24" t="n">
        <v>0.1010167032681854</v>
      </c>
      <c r="AR13" s="24" t="n">
        <v>0.1117132108555743</v>
      </c>
      <c r="AS13" s="24" t="n">
        <v>0.05007344771232408</v>
      </c>
      <c r="AU13" s="24" t="n">
        <v>0.02902260669176052</v>
      </c>
      <c r="AV13" s="24" t="n">
        <v>0.06291018725124538</v>
      </c>
      <c r="AW13" s="24" t="n">
        <v>0.03170968090632735</v>
      </c>
      <c r="AX13" s="24" t="n">
        <v>0.08819685441183762</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7.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Not having support from a probation officer</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0.02291721342087935</v>
      </c>
      <c r="D9" s="24" t="n">
        <v>0.03010967663425441</v>
      </c>
      <c r="E9" s="24" t="n">
        <v>0.01595022413131638</v>
      </c>
      <c r="G9" s="24" t="n">
        <v>0.02922000361433874</v>
      </c>
      <c r="H9" s="24" t="n">
        <v>0.02605856420899161</v>
      </c>
      <c r="I9" s="24" t="n">
        <v>0.02764670263762132</v>
      </c>
      <c r="J9" s="24" t="n">
        <v>0.02189686011808112</v>
      </c>
      <c r="K9" s="24" t="n">
        <v>0.02842103987727078</v>
      </c>
      <c r="L9" s="24" t="n">
        <v>0.009513538672437231</v>
      </c>
      <c r="N9" s="24" t="n">
        <v>0.02638030010682984</v>
      </c>
      <c r="O9" s="24" t="n">
        <v>0.02885979048904241</v>
      </c>
      <c r="P9" s="24" t="n">
        <v>0.02059453851698878</v>
      </c>
      <c r="Q9" s="24" t="n">
        <v>0.05366131987747472</v>
      </c>
      <c r="R9" s="24" t="n">
        <v>0.03448546251332398</v>
      </c>
      <c r="S9" s="24" t="n">
        <v>0.02307521641628735</v>
      </c>
      <c r="T9" s="24" t="n">
        <v>0.01810700405486536</v>
      </c>
      <c r="U9" s="24" t="n">
        <v>0.01337723758313979</v>
      </c>
      <c r="V9" s="24" t="n">
        <v>0.01724789593413338</v>
      </c>
      <c r="W9" s="24" t="n">
        <v>0.01119055092660609</v>
      </c>
      <c r="Y9" s="24" t="n">
        <v>0.01944250297080774</v>
      </c>
      <c r="Z9" s="24" t="n">
        <v>0.02193876814164585</v>
      </c>
      <c r="AA9" s="24" t="n">
        <v>0.02264457140273286</v>
      </c>
      <c r="AB9" s="24" t="n">
        <v>0.02792545188276997</v>
      </c>
      <c r="AD9" s="24" t="n">
        <v>0.0321696489852716</v>
      </c>
      <c r="AE9" s="24" t="n">
        <v>0.01110359441336615</v>
      </c>
      <c r="AF9" s="24" t="n">
        <v>0.005909714331309763</v>
      </c>
      <c r="AG9" s="24" t="n">
        <v>0.05879622806650486</v>
      </c>
      <c r="AH9" s="24" t="n">
        <v>0.03097039656058718</v>
      </c>
      <c r="AI9" s="24" t="n">
        <v>0</v>
      </c>
      <c r="AJ9" s="24" t="n">
        <v>0.02684728882811723</v>
      </c>
      <c r="AL9" s="24" t="n">
        <v>0.01986902239846407</v>
      </c>
      <c r="AM9" s="24" t="n">
        <v>0.007714342292103438</v>
      </c>
      <c r="AN9" s="24" t="n">
        <v>0.01011296183780991</v>
      </c>
      <c r="AO9" s="24" t="n">
        <v>0.03680749356264367</v>
      </c>
      <c r="AP9" s="24" t="n">
        <v>0.03466375285487392</v>
      </c>
      <c r="AQ9" s="24" t="n">
        <v>0.02430862985789423</v>
      </c>
      <c r="AR9" s="24" t="n">
        <v>0.01478961798298929</v>
      </c>
      <c r="AS9" s="24" t="n">
        <v>0.04904432830908708</v>
      </c>
      <c r="AU9" s="24" t="n">
        <v>0.01602705482934096</v>
      </c>
      <c r="AV9" s="24" t="n">
        <v>0.02915495826265917</v>
      </c>
      <c r="AW9" s="24" t="n">
        <v>0.02085222204966142</v>
      </c>
      <c r="AX9" s="24" t="n">
        <v>0.02570770787591816</v>
      </c>
    </row>
    <row r="10" ht="19" customHeight="1">
      <c r="B10" s="26" t="inlineStr">
        <is>
          <t>Not very much</t>
        </is>
      </c>
      <c r="C10" s="24" t="n">
        <v>0.128259821508248</v>
      </c>
      <c r="D10" s="24" t="n">
        <v>0.1405407320541189</v>
      </c>
      <c r="E10" s="24" t="n">
        <v>0.116631498589862</v>
      </c>
      <c r="G10" s="24" t="n">
        <v>0.120935305008896</v>
      </c>
      <c r="H10" s="24" t="n">
        <v>0.1439334905297671</v>
      </c>
      <c r="I10" s="24" t="n">
        <v>0.1437447655927793</v>
      </c>
      <c r="J10" s="24" t="n">
        <v>0.1059957601106653</v>
      </c>
      <c r="K10" s="24" t="n">
        <v>0.1256031891762132</v>
      </c>
      <c r="L10" s="24" t="n">
        <v>0.1276692892771132</v>
      </c>
      <c r="N10" s="24" t="n">
        <v>0.1922964175771769</v>
      </c>
      <c r="O10" s="24" t="n">
        <v>0.07831269071268737</v>
      </c>
      <c r="P10" s="24" t="n">
        <v>0.1184737719504913</v>
      </c>
      <c r="Q10" s="24" t="n">
        <v>0.1266578973530704</v>
      </c>
      <c r="R10" s="24" t="n">
        <v>0.1084789136847246</v>
      </c>
      <c r="S10" s="24" t="n">
        <v>0.146109343811864</v>
      </c>
      <c r="T10" s="24" t="n">
        <v>0.1369860981338639</v>
      </c>
      <c r="U10" s="24" t="n">
        <v>0.1260172663192567</v>
      </c>
      <c r="V10" s="24" t="n">
        <v>0.1231834382924505</v>
      </c>
      <c r="W10" s="24" t="n">
        <v>0.1278383433458614</v>
      </c>
      <c r="Y10" s="24" t="n">
        <v>0.1327133775792436</v>
      </c>
      <c r="Z10" s="24" t="n">
        <v>0.1226054867259759</v>
      </c>
      <c r="AA10" s="24" t="n">
        <v>0.1563753892468547</v>
      </c>
      <c r="AB10" s="24" t="n">
        <v>0.1045774808455972</v>
      </c>
      <c r="AD10" s="24" t="n">
        <v>0.1420379822879366</v>
      </c>
      <c r="AE10" s="24" t="n">
        <v>0.1264145862286747</v>
      </c>
      <c r="AF10" s="24" t="n">
        <v>0.09448712457001676</v>
      </c>
      <c r="AG10" s="24" t="n">
        <v>0.09599391919742144</v>
      </c>
      <c r="AH10" s="24" t="n">
        <v>0.1203329030196086</v>
      </c>
      <c r="AI10" s="24" t="n">
        <v>0.07416427926527189</v>
      </c>
      <c r="AJ10" s="24" t="n">
        <v>0.1521211505780171</v>
      </c>
      <c r="AL10" s="24" t="n">
        <v>0.1447845485771729</v>
      </c>
      <c r="AM10" s="24" t="n">
        <v>0.1491966471132891</v>
      </c>
      <c r="AN10" s="24" t="n">
        <v>0.07552305218125849</v>
      </c>
      <c r="AO10" s="24" t="n">
        <v>0.1159269813416781</v>
      </c>
      <c r="AP10" s="24" t="n">
        <v>0.1439551568715992</v>
      </c>
      <c r="AQ10" s="24" t="n">
        <v>0.1269454958585742</v>
      </c>
      <c r="AR10" s="24" t="n">
        <v>0.07359402200831563</v>
      </c>
      <c r="AS10" s="24" t="n">
        <v>0.1416515853721526</v>
      </c>
      <c r="AU10" s="24" t="n">
        <v>0.1308570887199123</v>
      </c>
      <c r="AV10" s="24" t="n">
        <v>0.171624063285479</v>
      </c>
      <c r="AW10" s="24" t="n">
        <v>0.0900578617266347</v>
      </c>
      <c r="AX10" s="24" t="n">
        <v>0.1337302005441022</v>
      </c>
    </row>
    <row r="11" ht="19" customHeight="1">
      <c r="B11" s="26" t="inlineStr">
        <is>
          <t>Quite a lot</t>
        </is>
      </c>
      <c r="C11" s="24" t="n">
        <v>0.4580315649148572</v>
      </c>
      <c r="D11" s="24" t="n">
        <v>0.4739961571169886</v>
      </c>
      <c r="E11" s="24" t="n">
        <v>0.4428670918187026</v>
      </c>
      <c r="G11" s="24" t="n">
        <v>0.465706291085292</v>
      </c>
      <c r="H11" s="24" t="n">
        <v>0.4373369390394217</v>
      </c>
      <c r="I11" s="24" t="n">
        <v>0.4770344024805118</v>
      </c>
      <c r="J11" s="24" t="n">
        <v>0.4610253377071844</v>
      </c>
      <c r="K11" s="24" t="n">
        <v>0.4407990447390656</v>
      </c>
      <c r="L11" s="24" t="n">
        <v>0.4635459587444523</v>
      </c>
      <c r="N11" s="24" t="n">
        <v>0.454951910047274</v>
      </c>
      <c r="O11" s="24" t="n">
        <v>0.4403271804636388</v>
      </c>
      <c r="P11" s="24" t="n">
        <v>0.4724942048536963</v>
      </c>
      <c r="Q11" s="24" t="n">
        <v>0.4259586865177794</v>
      </c>
      <c r="R11" s="24" t="n">
        <v>0.4851502753663711</v>
      </c>
      <c r="S11" s="24" t="n">
        <v>0.4678466490187234</v>
      </c>
      <c r="T11" s="24" t="n">
        <v>0.4517717582964784</v>
      </c>
      <c r="U11" s="24" t="n">
        <v>0.443668907953634</v>
      </c>
      <c r="V11" s="24" t="n">
        <v>0.4754269109527713</v>
      </c>
      <c r="W11" s="24" t="n">
        <v>0.4500441780976198</v>
      </c>
      <c r="Y11" s="24" t="n">
        <v>0.4546283977250145</v>
      </c>
      <c r="Z11" s="24" t="n">
        <v>0.4804388254193768</v>
      </c>
      <c r="AA11" s="24" t="n">
        <v>0.4258347440839051</v>
      </c>
      <c r="AB11" s="24" t="n">
        <v>0.4667814514074338</v>
      </c>
      <c r="AD11" s="24" t="n">
        <v>0.4268317485524405</v>
      </c>
      <c r="AE11" s="24" t="n">
        <v>0.489705126575662</v>
      </c>
      <c r="AF11" s="24" t="n">
        <v>0.4841431769953815</v>
      </c>
      <c r="AG11" s="24" t="n">
        <v>0.3677000887029295</v>
      </c>
      <c r="AH11" s="24" t="n">
        <v>0.4557045507265265</v>
      </c>
      <c r="AI11" s="24" t="n">
        <v>0.3969435059241871</v>
      </c>
      <c r="AJ11" s="24" t="n">
        <v>0.4582564619361173</v>
      </c>
      <c r="AL11" s="24" t="n">
        <v>0.4445932988502319</v>
      </c>
      <c r="AM11" s="24" t="n">
        <v>0.4757686005553439</v>
      </c>
      <c r="AN11" s="24" t="n">
        <v>0.4763337138148637</v>
      </c>
      <c r="AO11" s="24" t="n">
        <v>0.4560193093806504</v>
      </c>
      <c r="AP11" s="24" t="n">
        <v>0.4467143346144586</v>
      </c>
      <c r="AQ11" s="24" t="n">
        <v>0.4872307468107466</v>
      </c>
      <c r="AR11" s="24" t="n">
        <v>0.4005628280152847</v>
      </c>
      <c r="AS11" s="24" t="n">
        <v>0.5066109668204195</v>
      </c>
      <c r="AU11" s="24" t="n">
        <v>0.4679065303364806</v>
      </c>
      <c r="AV11" s="24" t="n">
        <v>0.4499188288770234</v>
      </c>
      <c r="AW11" s="24" t="n">
        <v>0.4599060543939653</v>
      </c>
      <c r="AX11" s="24" t="n">
        <v>0.4549401850767884</v>
      </c>
    </row>
    <row r="12" ht="19" customHeight="1">
      <c r="B12" s="26" t="inlineStr">
        <is>
          <t>A great deal</t>
        </is>
      </c>
      <c r="C12" s="24" t="n">
        <v>0.3031274312449515</v>
      </c>
      <c r="D12" s="24" t="n">
        <v>0.2681671822604644</v>
      </c>
      <c r="E12" s="24" t="n">
        <v>0.337377602642179</v>
      </c>
      <c r="G12" s="24" t="n">
        <v>0.2662196595972636</v>
      </c>
      <c r="H12" s="24" t="n">
        <v>0.3276341258349978</v>
      </c>
      <c r="I12" s="24" t="n">
        <v>0.2919153253328458</v>
      </c>
      <c r="J12" s="24" t="n">
        <v>0.3245296548553987</v>
      </c>
      <c r="K12" s="24" t="n">
        <v>0.3097254560639888</v>
      </c>
      <c r="L12" s="24" t="n">
        <v>0.2948213637459648</v>
      </c>
      <c r="N12" s="24" t="n">
        <v>0.2572310126286226</v>
      </c>
      <c r="O12" s="24" t="n">
        <v>0.3409395461716689</v>
      </c>
      <c r="P12" s="24" t="n">
        <v>0.3213591860056478</v>
      </c>
      <c r="Q12" s="24" t="n">
        <v>0.2719031355672448</v>
      </c>
      <c r="R12" s="24" t="n">
        <v>0.2747807674453139</v>
      </c>
      <c r="S12" s="24" t="n">
        <v>0.3059352801427578</v>
      </c>
      <c r="T12" s="24" t="n">
        <v>0.2913644882048775</v>
      </c>
      <c r="U12" s="24" t="n">
        <v>0.3155880618521906</v>
      </c>
      <c r="V12" s="24" t="n">
        <v>0.2962185501532992</v>
      </c>
      <c r="W12" s="24" t="n">
        <v>0.3434387950424197</v>
      </c>
      <c r="Y12" s="24" t="n">
        <v>0.3150420227572804</v>
      </c>
      <c r="Z12" s="24" t="n">
        <v>0.2703462217778265</v>
      </c>
      <c r="AA12" s="24" t="n">
        <v>0.3196936498105989</v>
      </c>
      <c r="AB12" s="24" t="n">
        <v>0.3097082955007421</v>
      </c>
      <c r="AD12" s="24" t="n">
        <v>0.3108269006535783</v>
      </c>
      <c r="AE12" s="24" t="n">
        <v>0.3116280149369509</v>
      </c>
      <c r="AF12" s="24" t="n">
        <v>0.321450679136546</v>
      </c>
      <c r="AG12" s="24" t="n">
        <v>0.4001586053668892</v>
      </c>
      <c r="AH12" s="24" t="n">
        <v>0.3163311180460842</v>
      </c>
      <c r="AI12" s="24" t="n">
        <v>0.2792829429508564</v>
      </c>
      <c r="AJ12" s="24" t="n">
        <v>0.2434926696091307</v>
      </c>
      <c r="AL12" s="24" t="n">
        <v>0.3143432047405152</v>
      </c>
      <c r="AM12" s="24" t="n">
        <v>0.2949137946114934</v>
      </c>
      <c r="AN12" s="24" t="n">
        <v>0.3307344379889268</v>
      </c>
      <c r="AO12" s="24" t="n">
        <v>0.3450201930813692</v>
      </c>
      <c r="AP12" s="24" t="n">
        <v>0.3032346451900829</v>
      </c>
      <c r="AQ12" s="24" t="n">
        <v>0.2177816476719719</v>
      </c>
      <c r="AR12" s="24" t="n">
        <v>0.3419582233618235</v>
      </c>
      <c r="AS12" s="24" t="n">
        <v>0.2211150019594599</v>
      </c>
      <c r="AU12" s="24" t="n">
        <v>0.3057226917144103</v>
      </c>
      <c r="AV12" s="24" t="n">
        <v>0.2418636130136043</v>
      </c>
      <c r="AW12" s="24" t="n">
        <v>0.3763822416654659</v>
      </c>
      <c r="AX12" s="24" t="n">
        <v>0.2474010459548336</v>
      </c>
    </row>
    <row r="13" ht="19" customHeight="1">
      <c r="B13" s="26" t="inlineStr">
        <is>
          <t>Don’t know</t>
        </is>
      </c>
      <c r="C13" s="24" t="n">
        <v>0.08766396891106401</v>
      </c>
      <c r="D13" s="24" t="n">
        <v>0.08718625193417376</v>
      </c>
      <c r="E13" s="24" t="n">
        <v>0.08717358281793995</v>
      </c>
      <c r="G13" s="24" t="n">
        <v>0.1179187406942099</v>
      </c>
      <c r="H13" s="24" t="n">
        <v>0.06503688038682173</v>
      </c>
      <c r="I13" s="24" t="n">
        <v>0.05965880395624187</v>
      </c>
      <c r="J13" s="24" t="n">
        <v>0.08655238720867048</v>
      </c>
      <c r="K13" s="24" t="n">
        <v>0.09545127014346147</v>
      </c>
      <c r="L13" s="24" t="n">
        <v>0.1044498495600323</v>
      </c>
      <c r="N13" s="24" t="n">
        <v>0.06914035964009642</v>
      </c>
      <c r="O13" s="24" t="n">
        <v>0.1115607921629627</v>
      </c>
      <c r="P13" s="24" t="n">
        <v>0.06707829867317584</v>
      </c>
      <c r="Q13" s="24" t="n">
        <v>0.1218189606844306</v>
      </c>
      <c r="R13" s="24" t="n">
        <v>0.09710458099026636</v>
      </c>
      <c r="S13" s="24" t="n">
        <v>0.05703351061036738</v>
      </c>
      <c r="T13" s="24" t="n">
        <v>0.1017706513099149</v>
      </c>
      <c r="U13" s="24" t="n">
        <v>0.1013485262917788</v>
      </c>
      <c r="V13" s="24" t="n">
        <v>0.08792320466734592</v>
      </c>
      <c r="W13" s="24" t="n">
        <v>0.06748813258749307</v>
      </c>
      <c r="Y13" s="24" t="n">
        <v>0.07817369896765368</v>
      </c>
      <c r="Z13" s="24" t="n">
        <v>0.104670697935175</v>
      </c>
      <c r="AA13" s="24" t="n">
        <v>0.07545164545590834</v>
      </c>
      <c r="AB13" s="24" t="n">
        <v>0.09100732036345693</v>
      </c>
      <c r="AD13" s="24" t="n">
        <v>0.08813371952077302</v>
      </c>
      <c r="AE13" s="24" t="n">
        <v>0.06114867784534624</v>
      </c>
      <c r="AF13" s="24" t="n">
        <v>0.09400930496674602</v>
      </c>
      <c r="AG13" s="24" t="n">
        <v>0.0773511586662549</v>
      </c>
      <c r="AH13" s="24" t="n">
        <v>0.07666103164719337</v>
      </c>
      <c r="AI13" s="24" t="n">
        <v>0.2496092718596846</v>
      </c>
      <c r="AJ13" s="24" t="n">
        <v>0.1192824290486178</v>
      </c>
      <c r="AL13" s="24" t="n">
        <v>0.07640992543361573</v>
      </c>
      <c r="AM13" s="24" t="n">
        <v>0.07240661542777009</v>
      </c>
      <c r="AN13" s="24" t="n">
        <v>0.1072958341771412</v>
      </c>
      <c r="AO13" s="24" t="n">
        <v>0.04622602263365874</v>
      </c>
      <c r="AP13" s="24" t="n">
        <v>0.07143211046898554</v>
      </c>
      <c r="AQ13" s="24" t="n">
        <v>0.1437334798008128</v>
      </c>
      <c r="AR13" s="24" t="n">
        <v>0.1690953086315869</v>
      </c>
      <c r="AS13" s="24" t="n">
        <v>0.08157811753888079</v>
      </c>
      <c r="AU13" s="24" t="n">
        <v>0.0794866343998559</v>
      </c>
      <c r="AV13" s="24" t="n">
        <v>0.107438536561234</v>
      </c>
      <c r="AW13" s="24" t="n">
        <v>0.05280162016427279</v>
      </c>
      <c r="AX13" s="24" t="n">
        <v>0.1382208605483576</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8.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Lack of mental health support</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0.02362985566500165</v>
      </c>
      <c r="D9" s="24" t="n">
        <v>0.03030358933989643</v>
      </c>
      <c r="E9" s="24" t="n">
        <v>0.01717243639591878</v>
      </c>
      <c r="G9" s="24" t="n">
        <v>0.03419582728287785</v>
      </c>
      <c r="H9" s="24" t="n">
        <v>0.01474166413672551</v>
      </c>
      <c r="I9" s="24" t="n">
        <v>0.02492643618861362</v>
      </c>
      <c r="J9" s="24" t="n">
        <v>0.01590810312314404</v>
      </c>
      <c r="K9" s="24" t="n">
        <v>0.031886231854969</v>
      </c>
      <c r="L9" s="24" t="n">
        <v>0.02356043963504843</v>
      </c>
      <c r="N9" s="24" t="n">
        <v>0.05687566212639215</v>
      </c>
      <c r="O9" s="24" t="n">
        <v>0.02037013583844187</v>
      </c>
      <c r="P9" s="24" t="n">
        <v>0.0251964576254658</v>
      </c>
      <c r="Q9" s="24" t="n">
        <v>0.02741917161810683</v>
      </c>
      <c r="R9" s="24" t="n">
        <v>0.03341390375600179</v>
      </c>
      <c r="S9" s="24" t="n">
        <v>0.00907753987176246</v>
      </c>
      <c r="T9" s="24" t="n">
        <v>0.01855645323952815</v>
      </c>
      <c r="U9" s="24" t="n">
        <v>0.01371109483399102</v>
      </c>
      <c r="V9" s="24" t="n">
        <v>0.02113911121727245</v>
      </c>
      <c r="W9" s="24" t="n">
        <v>0.03339888149685902</v>
      </c>
      <c r="Y9" s="24" t="n">
        <v>0.02042882094572781</v>
      </c>
      <c r="Z9" s="24" t="n">
        <v>0.01916483377848479</v>
      </c>
      <c r="AA9" s="24" t="n">
        <v>0.01752573472964204</v>
      </c>
      <c r="AB9" s="24" t="n">
        <v>0.0370932923031384</v>
      </c>
      <c r="AD9" s="24" t="n">
        <v>0.0176048581079741</v>
      </c>
      <c r="AE9" s="24" t="n">
        <v>0.01307070695639736</v>
      </c>
      <c r="AF9" s="24" t="n">
        <v>0.005909714331309763</v>
      </c>
      <c r="AG9" s="24" t="n">
        <v>0.03614733639820163</v>
      </c>
      <c r="AH9" s="24" t="n">
        <v>0.0586646628884894</v>
      </c>
      <c r="AI9" s="24" t="n">
        <v>0</v>
      </c>
      <c r="AJ9" s="24" t="n">
        <v>0.02708810362290543</v>
      </c>
      <c r="AL9" s="24" t="n">
        <v>0.01516679705923155</v>
      </c>
      <c r="AM9" s="24" t="n">
        <v>0.002394379624186989</v>
      </c>
      <c r="AN9" s="24" t="n">
        <v>0.01640632124903426</v>
      </c>
      <c r="AO9" s="24" t="n">
        <v>0.02073586649890576</v>
      </c>
      <c r="AP9" s="24" t="n">
        <v>0.04716386941921823</v>
      </c>
      <c r="AQ9" s="24" t="n">
        <v>0.01221758491653427</v>
      </c>
      <c r="AR9" s="24" t="n">
        <v>0.01661088385549288</v>
      </c>
      <c r="AS9" s="24" t="n">
        <v>0.08336336763051462</v>
      </c>
      <c r="AU9" s="24" t="n">
        <v>0.01232619996644083</v>
      </c>
      <c r="AV9" s="24" t="n">
        <v>0.04545543280441047</v>
      </c>
      <c r="AW9" s="24" t="n">
        <v>0.01444319703933299</v>
      </c>
      <c r="AX9" s="24" t="n">
        <v>0.02136293431573748</v>
      </c>
    </row>
    <row r="10" ht="19" customHeight="1">
      <c r="B10" s="26" t="inlineStr">
        <is>
          <t>Not very much</t>
        </is>
      </c>
      <c r="C10" s="24" t="n">
        <v>0.1094417079527255</v>
      </c>
      <c r="D10" s="24" t="n">
        <v>0.1333124093856986</v>
      </c>
      <c r="E10" s="24" t="n">
        <v>0.08601751138717875</v>
      </c>
      <c r="G10" s="24" t="n">
        <v>0.09089512191061858</v>
      </c>
      <c r="H10" s="24" t="n">
        <v>0.09342407041175439</v>
      </c>
      <c r="I10" s="24" t="n">
        <v>0.09382711852450422</v>
      </c>
      <c r="J10" s="24" t="n">
        <v>0.1096343363421452</v>
      </c>
      <c r="K10" s="24" t="n">
        <v>0.1345682945533951</v>
      </c>
      <c r="L10" s="24" t="n">
        <v>0.1302975823074986</v>
      </c>
      <c r="N10" s="24" t="n">
        <v>0.1315064572017814</v>
      </c>
      <c r="O10" s="24" t="n">
        <v>0.1236471711778686</v>
      </c>
      <c r="P10" s="24" t="n">
        <v>0.1096772365493085</v>
      </c>
      <c r="Q10" s="24" t="n">
        <v>0.1521334893073573</v>
      </c>
      <c r="R10" s="24" t="n">
        <v>0.08670530520442729</v>
      </c>
      <c r="S10" s="24" t="n">
        <v>0.1058200369983197</v>
      </c>
      <c r="T10" s="24" t="n">
        <v>0.08631603858954498</v>
      </c>
      <c r="U10" s="24" t="n">
        <v>0.1197512273022702</v>
      </c>
      <c r="V10" s="24" t="n">
        <v>0.09294776099260178</v>
      </c>
      <c r="W10" s="24" t="n">
        <v>0.1043434210583447</v>
      </c>
      <c r="Y10" s="24" t="n">
        <v>0.1163399988751653</v>
      </c>
      <c r="Z10" s="24" t="n">
        <v>0.09109775287346672</v>
      </c>
      <c r="AA10" s="24" t="n">
        <v>0.116784218500586</v>
      </c>
      <c r="AB10" s="24" t="n">
        <v>0.1145711698466441</v>
      </c>
      <c r="AD10" s="24" t="n">
        <v>0.1207203167726276</v>
      </c>
      <c r="AE10" s="24" t="n">
        <v>0.1038186958179206</v>
      </c>
      <c r="AF10" s="24" t="n">
        <v>0.09604750932312117</v>
      </c>
      <c r="AG10" s="24" t="n">
        <v>0.1076487207244962</v>
      </c>
      <c r="AH10" s="24" t="n">
        <v>0.1259319661583994</v>
      </c>
      <c r="AI10" s="24" t="n">
        <v>0.1133917248157123</v>
      </c>
      <c r="AJ10" s="24" t="n">
        <v>0.1026981937760963</v>
      </c>
      <c r="AL10" s="24" t="n">
        <v>0.1260161125070524</v>
      </c>
      <c r="AM10" s="24" t="n">
        <v>0.09581469118796314</v>
      </c>
      <c r="AN10" s="24" t="n">
        <v>0.07253324448251428</v>
      </c>
      <c r="AO10" s="24" t="n">
        <v>0.0734623015917287</v>
      </c>
      <c r="AP10" s="24" t="n">
        <v>0.1483705933900595</v>
      </c>
      <c r="AQ10" s="24" t="n">
        <v>0.1137868740992842</v>
      </c>
      <c r="AR10" s="24" t="n">
        <v>0.1090039866088816</v>
      </c>
      <c r="AS10" s="24" t="n">
        <v>0.07160234998205961</v>
      </c>
      <c r="AU10" s="24" t="n">
        <v>0.06542912088762795</v>
      </c>
      <c r="AV10" s="24" t="n">
        <v>0.1464669273878855</v>
      </c>
      <c r="AW10" s="24" t="n">
        <v>0.08977529706375866</v>
      </c>
      <c r="AX10" s="24" t="n">
        <v>0.1453374870356833</v>
      </c>
    </row>
    <row r="11" ht="19" customHeight="1">
      <c r="B11" s="26" t="inlineStr">
        <is>
          <t>Quite a lot</t>
        </is>
      </c>
      <c r="C11" s="24" t="n">
        <v>0.4115860403419126</v>
      </c>
      <c r="D11" s="24" t="n">
        <v>0.4254457661373759</v>
      </c>
      <c r="E11" s="24" t="n">
        <v>0.3983924436439447</v>
      </c>
      <c r="G11" s="24" t="n">
        <v>0.3324069507368659</v>
      </c>
      <c r="H11" s="24" t="n">
        <v>0.334043594094731</v>
      </c>
      <c r="I11" s="24" t="n">
        <v>0.4068568078107264</v>
      </c>
      <c r="J11" s="24" t="n">
        <v>0.4246201108458053</v>
      </c>
      <c r="K11" s="24" t="n">
        <v>0.4631307881234088</v>
      </c>
      <c r="L11" s="24" t="n">
        <v>0.4854365408690656</v>
      </c>
      <c r="N11" s="24" t="n">
        <v>0.4406421343553136</v>
      </c>
      <c r="O11" s="24" t="n">
        <v>0.379409761211257</v>
      </c>
      <c r="P11" s="24" t="n">
        <v>0.3720773410670729</v>
      </c>
      <c r="Q11" s="24" t="n">
        <v>0.4500864479860876</v>
      </c>
      <c r="R11" s="24" t="n">
        <v>0.4467895440409887</v>
      </c>
      <c r="S11" s="24" t="n">
        <v>0.458050888203404</v>
      </c>
      <c r="T11" s="24" t="n">
        <v>0.414248755063073</v>
      </c>
      <c r="U11" s="24" t="n">
        <v>0.3829239112381356</v>
      </c>
      <c r="V11" s="24" t="n">
        <v>0.4025507704189323</v>
      </c>
      <c r="W11" s="24" t="n">
        <v>0.4039284794519044</v>
      </c>
      <c r="Y11" s="24" t="n">
        <v>0.4069473731031253</v>
      </c>
      <c r="Z11" s="24" t="n">
        <v>0.4243726510969062</v>
      </c>
      <c r="AA11" s="24" t="n">
        <v>0.4123849323118443</v>
      </c>
      <c r="AB11" s="24" t="n">
        <v>0.4026202740625797</v>
      </c>
      <c r="AD11" s="24" t="n">
        <v>0.4625883950102142</v>
      </c>
      <c r="AE11" s="24" t="n">
        <v>0.404635332853597</v>
      </c>
      <c r="AF11" s="24" t="n">
        <v>0.421877264220845</v>
      </c>
      <c r="AG11" s="24" t="n">
        <v>0.3263263860844726</v>
      </c>
      <c r="AH11" s="24" t="n">
        <v>0.4409828854365964</v>
      </c>
      <c r="AI11" s="24" t="n">
        <v>0.4125418003474458</v>
      </c>
      <c r="AJ11" s="24" t="n">
        <v>0.3789601863803105</v>
      </c>
      <c r="AL11" s="24" t="n">
        <v>0.4414622824666019</v>
      </c>
      <c r="AM11" s="24" t="n">
        <v>0.3899331520190552</v>
      </c>
      <c r="AN11" s="24" t="n">
        <v>0.4306142913967799</v>
      </c>
      <c r="AO11" s="24" t="n">
        <v>0.3598950847437208</v>
      </c>
      <c r="AP11" s="24" t="n">
        <v>0.4194261355372608</v>
      </c>
      <c r="AQ11" s="24" t="n">
        <v>0.4226022452633796</v>
      </c>
      <c r="AR11" s="24" t="n">
        <v>0.3849668112892003</v>
      </c>
      <c r="AS11" s="24" t="n">
        <v>0.4899674043635592</v>
      </c>
      <c r="AU11" s="24" t="n">
        <v>0.4012484457962915</v>
      </c>
      <c r="AV11" s="24" t="n">
        <v>0.4377400567325649</v>
      </c>
      <c r="AW11" s="24" t="n">
        <v>0.3913153570497673</v>
      </c>
      <c r="AX11" s="24" t="n">
        <v>0.4241010760791956</v>
      </c>
    </row>
    <row r="12" ht="19" customHeight="1">
      <c r="B12" s="26" t="inlineStr">
        <is>
          <t>A great deal</t>
        </is>
      </c>
      <c r="C12" s="24" t="n">
        <v>0.3846215782880613</v>
      </c>
      <c r="D12" s="24" t="n">
        <v>0.3473771448207286</v>
      </c>
      <c r="E12" s="24" t="n">
        <v>0.4204806898823865</v>
      </c>
      <c r="G12" s="24" t="n">
        <v>0.4748522569978025</v>
      </c>
      <c r="H12" s="24" t="n">
        <v>0.5145607362406681</v>
      </c>
      <c r="I12" s="24" t="n">
        <v>0.4379671901162501</v>
      </c>
      <c r="J12" s="24" t="n">
        <v>0.3768238666628403</v>
      </c>
      <c r="K12" s="24" t="n">
        <v>0.2884799404237723</v>
      </c>
      <c r="L12" s="24" t="n">
        <v>0.2472458674995679</v>
      </c>
      <c r="N12" s="24" t="n">
        <v>0.3438550270769632</v>
      </c>
      <c r="O12" s="24" t="n">
        <v>0.4090822214354631</v>
      </c>
      <c r="P12" s="24" t="n">
        <v>0.4283929774015061</v>
      </c>
      <c r="Q12" s="24" t="n">
        <v>0.3070090375675815</v>
      </c>
      <c r="R12" s="24" t="n">
        <v>0.3510531542695819</v>
      </c>
      <c r="S12" s="24" t="n">
        <v>0.3639808471482703</v>
      </c>
      <c r="T12" s="24" t="n">
        <v>0.3939668280674492</v>
      </c>
      <c r="U12" s="24" t="n">
        <v>0.4271423825306017</v>
      </c>
      <c r="V12" s="24" t="n">
        <v>0.3916403115172894</v>
      </c>
      <c r="W12" s="24" t="n">
        <v>0.3718259392444382</v>
      </c>
      <c r="Y12" s="24" t="n">
        <v>0.401949898889672</v>
      </c>
      <c r="Z12" s="24" t="n">
        <v>0.3687931589045732</v>
      </c>
      <c r="AA12" s="24" t="n">
        <v>0.3963770567193666</v>
      </c>
      <c r="AB12" s="24" t="n">
        <v>0.3719920703388337</v>
      </c>
      <c r="AD12" s="24" t="n">
        <v>0.2903316975816993</v>
      </c>
      <c r="AE12" s="24" t="n">
        <v>0.4437252966352809</v>
      </c>
      <c r="AF12" s="24" t="n">
        <v>0.4199618374776968</v>
      </c>
      <c r="AG12" s="24" t="n">
        <v>0.4611812289343802</v>
      </c>
      <c r="AH12" s="24" t="n">
        <v>0.3266077931580428</v>
      </c>
      <c r="AI12" s="24" t="n">
        <v>0.2826587372524244</v>
      </c>
      <c r="AJ12" s="24" t="n">
        <v>0.3880723737708109</v>
      </c>
      <c r="AL12" s="24" t="n">
        <v>0.3304667993753616</v>
      </c>
      <c r="AM12" s="24" t="n">
        <v>0.4742259005702221</v>
      </c>
      <c r="AN12" s="24" t="n">
        <v>0.4037446141302592</v>
      </c>
      <c r="AO12" s="24" t="n">
        <v>0.5082303342553487</v>
      </c>
      <c r="AP12" s="24" t="n">
        <v>0.3284446007913108</v>
      </c>
      <c r="AQ12" s="24" t="n">
        <v>0.3286453556392553</v>
      </c>
      <c r="AR12" s="24" t="n">
        <v>0.3639973879948176</v>
      </c>
      <c r="AS12" s="24" t="n">
        <v>0.2420253038697962</v>
      </c>
      <c r="AU12" s="24" t="n">
        <v>0.4725867356550882</v>
      </c>
      <c r="AV12" s="24" t="n">
        <v>0.2574186816951614</v>
      </c>
      <c r="AW12" s="24" t="n">
        <v>0.4710972009370773</v>
      </c>
      <c r="AX12" s="24" t="n">
        <v>0.3015336397735727</v>
      </c>
    </row>
    <row r="13" ht="19" customHeight="1">
      <c r="B13" s="26" t="inlineStr">
        <is>
          <t>Don’t know</t>
        </is>
      </c>
      <c r="C13" s="24" t="n">
        <v>0.07072081775229892</v>
      </c>
      <c r="D13" s="24" t="n">
        <v>0.06356109031630054</v>
      </c>
      <c r="E13" s="24" t="n">
        <v>0.07793691869057137</v>
      </c>
      <c r="G13" s="24" t="n">
        <v>0.06764984307183518</v>
      </c>
      <c r="H13" s="24" t="n">
        <v>0.04322993511612105</v>
      </c>
      <c r="I13" s="24" t="n">
        <v>0.03642244735990582</v>
      </c>
      <c r="J13" s="24" t="n">
        <v>0.07301358302606517</v>
      </c>
      <c r="K13" s="24" t="n">
        <v>0.08193474504445467</v>
      </c>
      <c r="L13" s="24" t="n">
        <v>0.1134595696888194</v>
      </c>
      <c r="N13" s="24" t="n">
        <v>0.02712071923954945</v>
      </c>
      <c r="O13" s="24" t="n">
        <v>0.0674907103369695</v>
      </c>
      <c r="P13" s="24" t="n">
        <v>0.06465598735664667</v>
      </c>
      <c r="Q13" s="24" t="n">
        <v>0.06335185352086679</v>
      </c>
      <c r="R13" s="24" t="n">
        <v>0.08203809272900041</v>
      </c>
      <c r="S13" s="24" t="n">
        <v>0.06307068777824353</v>
      </c>
      <c r="T13" s="24" t="n">
        <v>0.08691192504040471</v>
      </c>
      <c r="U13" s="24" t="n">
        <v>0.05647138409500152</v>
      </c>
      <c r="V13" s="24" t="n">
        <v>0.09172204585390406</v>
      </c>
      <c r="W13" s="24" t="n">
        <v>0.08650327874845376</v>
      </c>
      <c r="Y13" s="24" t="n">
        <v>0.05433390818630948</v>
      </c>
      <c r="Z13" s="24" t="n">
        <v>0.09657160334656911</v>
      </c>
      <c r="AA13" s="24" t="n">
        <v>0.05692805773856113</v>
      </c>
      <c r="AB13" s="24" t="n">
        <v>0.07372319344880431</v>
      </c>
      <c r="AD13" s="24" t="n">
        <v>0.108754732527485</v>
      </c>
      <c r="AE13" s="24" t="n">
        <v>0.03474996773680408</v>
      </c>
      <c r="AF13" s="24" t="n">
        <v>0.05620367464702733</v>
      </c>
      <c r="AG13" s="24" t="n">
        <v>0.06869632785844919</v>
      </c>
      <c r="AH13" s="24" t="n">
        <v>0.0478126923584718</v>
      </c>
      <c r="AI13" s="24" t="n">
        <v>0.1914077375844176</v>
      </c>
      <c r="AJ13" s="24" t="n">
        <v>0.103181142449877</v>
      </c>
      <c r="AL13" s="24" t="n">
        <v>0.08688800859175239</v>
      </c>
      <c r="AM13" s="24" t="n">
        <v>0.0376318765985726</v>
      </c>
      <c r="AN13" s="24" t="n">
        <v>0.07670152874141252</v>
      </c>
      <c r="AO13" s="24" t="n">
        <v>0.03767641291029607</v>
      </c>
      <c r="AP13" s="24" t="n">
        <v>0.0565948008621507</v>
      </c>
      <c r="AQ13" s="24" t="n">
        <v>0.1227479400815466</v>
      </c>
      <c r="AR13" s="24" t="n">
        <v>0.1254209302516077</v>
      </c>
      <c r="AS13" s="24" t="n">
        <v>0.1130415741540703</v>
      </c>
      <c r="AU13" s="24" t="n">
        <v>0.04840949769455163</v>
      </c>
      <c r="AV13" s="24" t="n">
        <v>0.1129189013799775</v>
      </c>
      <c r="AW13" s="24" t="n">
        <v>0.03336894791006374</v>
      </c>
      <c r="AX13" s="24" t="n">
        <v>0.1076648627958109</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69.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Difficulty finding employment</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0.01336187903720656</v>
      </c>
      <c r="D9" s="24" t="n">
        <v>0.01713557755154245</v>
      </c>
      <c r="E9" s="24" t="n">
        <v>0.009710497415956107</v>
      </c>
      <c r="G9" s="24" t="n">
        <v>0.01070218119500985</v>
      </c>
      <c r="H9" s="24" t="n">
        <v>0.01728497227471314</v>
      </c>
      <c r="I9" s="24" t="n">
        <v>0.0243948351023141</v>
      </c>
      <c r="J9" s="24" t="n">
        <v>0.01150335079289087</v>
      </c>
      <c r="K9" s="24" t="n">
        <v>0.009697683784540948</v>
      </c>
      <c r="L9" s="24" t="n">
        <v>0.006964506015795775</v>
      </c>
      <c r="N9" s="24" t="n">
        <v>0.02638030010682984</v>
      </c>
      <c r="O9" s="24" t="n">
        <v>0</v>
      </c>
      <c r="P9" s="24" t="n">
        <v>0.007973837295020181</v>
      </c>
      <c r="Q9" s="24" t="n">
        <v>0.02184975763699576</v>
      </c>
      <c r="R9" s="24" t="n">
        <v>0.02764133192660554</v>
      </c>
      <c r="S9" s="24" t="n">
        <v>0.01999479375267177</v>
      </c>
      <c r="T9" s="24" t="n">
        <v>0.004135314380440713</v>
      </c>
      <c r="U9" s="24" t="n">
        <v>0.01202166479217637</v>
      </c>
      <c r="V9" s="24" t="n">
        <v>0.009194965296683982</v>
      </c>
      <c r="W9" s="24" t="n">
        <v>0.01035854808566919</v>
      </c>
      <c r="Y9" s="24" t="n">
        <v>0.0141862424124302</v>
      </c>
      <c r="Z9" s="24" t="n">
        <v>0.008539352467921433</v>
      </c>
      <c r="AA9" s="24" t="n">
        <v>0.00870927044977074</v>
      </c>
      <c r="AB9" s="24" t="n">
        <v>0.02157164472782651</v>
      </c>
      <c r="AD9" s="24" t="n">
        <v>0.01731562286561762</v>
      </c>
      <c r="AE9" s="24" t="n">
        <v>0.009521428558776551</v>
      </c>
      <c r="AF9" s="24" t="n">
        <v>0.01146026632585716</v>
      </c>
      <c r="AG9" s="24" t="n">
        <v>0.0152421464192551</v>
      </c>
      <c r="AH9" s="24" t="n">
        <v>0.02359872097255712</v>
      </c>
      <c r="AI9" s="24" t="n">
        <v>0.02251757479728172</v>
      </c>
      <c r="AJ9" s="24" t="n">
        <v>0.008321655397228142</v>
      </c>
      <c r="AL9" s="24" t="n">
        <v>0.02015439773239516</v>
      </c>
      <c r="AM9" s="24" t="n">
        <v>0.007702970259606054</v>
      </c>
      <c r="AN9" s="24" t="n">
        <v>0.01024285857158841</v>
      </c>
      <c r="AO9" s="24" t="n">
        <v>0.01358346800193713</v>
      </c>
      <c r="AP9" s="24" t="n">
        <v>0.01786274111343837</v>
      </c>
      <c r="AQ9" s="24" t="n">
        <v>0.006228030504259898</v>
      </c>
      <c r="AR9" s="24" t="n">
        <v>0</v>
      </c>
      <c r="AS9" s="24" t="n">
        <v>0.03823612841162504</v>
      </c>
      <c r="AU9" s="24" t="n">
        <v>0.01190673889154583</v>
      </c>
      <c r="AV9" s="24" t="n">
        <v>0.01600534207784942</v>
      </c>
      <c r="AW9" s="24" t="n">
        <v>0.0103236986323703</v>
      </c>
      <c r="AX9" s="24" t="n">
        <v>0.01720116139826873</v>
      </c>
    </row>
    <row r="10" ht="19" customHeight="1">
      <c r="B10" s="26" t="inlineStr">
        <is>
          <t>Not very much</t>
        </is>
      </c>
      <c r="C10" s="24" t="n">
        <v>0.0635817586085461</v>
      </c>
      <c r="D10" s="24" t="n">
        <v>0.07035877865177929</v>
      </c>
      <c r="E10" s="24" t="n">
        <v>0.05714325247637152</v>
      </c>
      <c r="G10" s="24" t="n">
        <v>0.09664588685233159</v>
      </c>
      <c r="H10" s="24" t="n">
        <v>0.07266550246828327</v>
      </c>
      <c r="I10" s="24" t="n">
        <v>0.07980761749789492</v>
      </c>
      <c r="J10" s="24" t="n">
        <v>0.05313484067646409</v>
      </c>
      <c r="K10" s="24" t="n">
        <v>0.0657370348872489</v>
      </c>
      <c r="L10" s="24" t="n">
        <v>0.02829923281134117</v>
      </c>
      <c r="N10" s="24" t="n">
        <v>0.06105969565269434</v>
      </c>
      <c r="O10" s="24" t="n">
        <v>0.03103936183920586</v>
      </c>
      <c r="P10" s="24" t="n">
        <v>0.05332234002105031</v>
      </c>
      <c r="Q10" s="24" t="n">
        <v>0.07795179946945294</v>
      </c>
      <c r="R10" s="24" t="n">
        <v>0.06841920344945286</v>
      </c>
      <c r="S10" s="24" t="n">
        <v>0.08422396940967528</v>
      </c>
      <c r="T10" s="24" t="n">
        <v>0.05148863304366058</v>
      </c>
      <c r="U10" s="24" t="n">
        <v>0.08054626979139742</v>
      </c>
      <c r="V10" s="24" t="n">
        <v>0.06560883279167599</v>
      </c>
      <c r="W10" s="24" t="n">
        <v>0.03443955396219275</v>
      </c>
      <c r="Y10" s="24" t="n">
        <v>0.05203814460005377</v>
      </c>
      <c r="Z10" s="24" t="n">
        <v>0.06001185804935429</v>
      </c>
      <c r="AA10" s="24" t="n">
        <v>0.0718813816573164</v>
      </c>
      <c r="AB10" s="24" t="n">
        <v>0.07245075023524111</v>
      </c>
      <c r="AD10" s="24" t="n">
        <v>0.05529561142651067</v>
      </c>
      <c r="AE10" s="24" t="n">
        <v>0.06731694642408616</v>
      </c>
      <c r="AF10" s="24" t="n">
        <v>0.03183971378280862</v>
      </c>
      <c r="AG10" s="24" t="n">
        <v>0.03352073816169543</v>
      </c>
      <c r="AH10" s="24" t="n">
        <v>0.07636030257418189</v>
      </c>
      <c r="AI10" s="24" t="n">
        <v>0.09055701157514554</v>
      </c>
      <c r="AJ10" s="24" t="n">
        <v>0.0738341993779013</v>
      </c>
      <c r="AL10" s="24" t="n">
        <v>0.05322255479802219</v>
      </c>
      <c r="AM10" s="24" t="n">
        <v>0.07444457326601887</v>
      </c>
      <c r="AN10" s="24" t="n">
        <v>0.03969741900532681</v>
      </c>
      <c r="AO10" s="24" t="n">
        <v>0.06292237870314556</v>
      </c>
      <c r="AP10" s="24" t="n">
        <v>0.08395807156151434</v>
      </c>
      <c r="AQ10" s="24" t="n">
        <v>0.05695393322770186</v>
      </c>
      <c r="AR10" s="24" t="n">
        <v>0.03561564384240496</v>
      </c>
      <c r="AS10" s="24" t="n">
        <v>0.05843349624531884</v>
      </c>
      <c r="AU10" s="24" t="n">
        <v>0.05308974977799079</v>
      </c>
      <c r="AV10" s="24" t="n">
        <v>0.06578430661542574</v>
      </c>
      <c r="AW10" s="24" t="n">
        <v>0.03501868031597675</v>
      </c>
      <c r="AX10" s="24" t="n">
        <v>0.1326086462966101</v>
      </c>
    </row>
    <row r="11" ht="19" customHeight="1">
      <c r="B11" s="26" t="inlineStr">
        <is>
          <t>Quite a lot</t>
        </is>
      </c>
      <c r="C11" s="24" t="n">
        <v>0.3383084614476243</v>
      </c>
      <c r="D11" s="24" t="n">
        <v>0.3475501168094976</v>
      </c>
      <c r="E11" s="24" t="n">
        <v>0.3281357178641174</v>
      </c>
      <c r="G11" s="24" t="n">
        <v>0.290394579950602</v>
      </c>
      <c r="H11" s="24" t="n">
        <v>0.367605076254736</v>
      </c>
      <c r="I11" s="24" t="n">
        <v>0.370088087000164</v>
      </c>
      <c r="J11" s="24" t="n">
        <v>0.2950409388668254</v>
      </c>
      <c r="K11" s="24" t="n">
        <v>0.3393078982533517</v>
      </c>
      <c r="L11" s="24" t="n">
        <v>0.3548062430584679</v>
      </c>
      <c r="N11" s="24" t="n">
        <v>0.3300180864386825</v>
      </c>
      <c r="O11" s="24" t="n">
        <v>0.335140613471838</v>
      </c>
      <c r="P11" s="24" t="n">
        <v>0.3665867748758569</v>
      </c>
      <c r="Q11" s="24" t="n">
        <v>0.3850578228576369</v>
      </c>
      <c r="R11" s="24" t="n">
        <v>0.3528006078755677</v>
      </c>
      <c r="S11" s="24" t="n">
        <v>0.3462437238813184</v>
      </c>
      <c r="T11" s="24" t="n">
        <v>0.3223367063425749</v>
      </c>
      <c r="U11" s="24" t="n">
        <v>0.3127589165048625</v>
      </c>
      <c r="V11" s="24" t="n">
        <v>0.3151682912249211</v>
      </c>
      <c r="W11" s="24" t="n">
        <v>0.3379570366695717</v>
      </c>
      <c r="Y11" s="24" t="n">
        <v>0.3189774964618025</v>
      </c>
      <c r="Z11" s="24" t="n">
        <v>0.3602150103536392</v>
      </c>
      <c r="AA11" s="24" t="n">
        <v>0.3216871573359871</v>
      </c>
      <c r="AB11" s="24" t="n">
        <v>0.3510736534861092</v>
      </c>
      <c r="AD11" s="24" t="n">
        <v>0.3299297887226202</v>
      </c>
      <c r="AE11" s="24" t="n">
        <v>0.3284226988185993</v>
      </c>
      <c r="AF11" s="24" t="n">
        <v>0.364530537928726</v>
      </c>
      <c r="AG11" s="24" t="n">
        <v>0.2793772176310526</v>
      </c>
      <c r="AH11" s="24" t="n">
        <v>0.3376900484238837</v>
      </c>
      <c r="AI11" s="24" t="n">
        <v>0.3887896309992308</v>
      </c>
      <c r="AJ11" s="24" t="n">
        <v>0.3619794818079007</v>
      </c>
      <c r="AL11" s="24" t="n">
        <v>0.3217730682687115</v>
      </c>
      <c r="AM11" s="24" t="n">
        <v>0.3245653795101821</v>
      </c>
      <c r="AN11" s="24" t="n">
        <v>0.3411255063668317</v>
      </c>
      <c r="AO11" s="24" t="n">
        <v>0.3141151555462791</v>
      </c>
      <c r="AP11" s="24" t="n">
        <v>0.3297406383710859</v>
      </c>
      <c r="AQ11" s="24" t="n">
        <v>0.4400374779513507</v>
      </c>
      <c r="AR11" s="24" t="n">
        <v>0.3382714385125569</v>
      </c>
      <c r="AS11" s="24" t="n">
        <v>0.3748944874689448</v>
      </c>
      <c r="AU11" s="24" t="n">
        <v>0.3441385094233527</v>
      </c>
      <c r="AV11" s="24" t="n">
        <v>0.3859960642564211</v>
      </c>
      <c r="AW11" s="24" t="n">
        <v>0.2744812462624008</v>
      </c>
      <c r="AX11" s="24" t="n">
        <v>0.3859665412819756</v>
      </c>
    </row>
    <row r="12" ht="19" customHeight="1">
      <c r="B12" s="26" t="inlineStr">
        <is>
          <t>A great deal</t>
        </is>
      </c>
      <c r="C12" s="24" t="n">
        <v>0.5442636180333196</v>
      </c>
      <c r="D12" s="24" t="n">
        <v>0.5259446340532087</v>
      </c>
      <c r="E12" s="24" t="n">
        <v>0.5629634051659436</v>
      </c>
      <c r="G12" s="24" t="n">
        <v>0.5525841112947192</v>
      </c>
      <c r="H12" s="24" t="n">
        <v>0.5097853168113673</v>
      </c>
      <c r="I12" s="24" t="n">
        <v>0.4955872719965834</v>
      </c>
      <c r="J12" s="24" t="n">
        <v>0.5776301448432186</v>
      </c>
      <c r="K12" s="24" t="n">
        <v>0.5371684184851168</v>
      </c>
      <c r="L12" s="24" t="n">
        <v>0.5838845659994802</v>
      </c>
      <c r="N12" s="24" t="n">
        <v>0.5440441379430547</v>
      </c>
      <c r="O12" s="24" t="n">
        <v>0.5955356351703665</v>
      </c>
      <c r="P12" s="24" t="n">
        <v>0.5446133610561442</v>
      </c>
      <c r="Q12" s="24" t="n">
        <v>0.4781276298046805</v>
      </c>
      <c r="R12" s="24" t="n">
        <v>0.4986685331762888</v>
      </c>
      <c r="S12" s="24" t="n">
        <v>0.5173567064507417</v>
      </c>
      <c r="T12" s="24" t="n">
        <v>0.5703124650830508</v>
      </c>
      <c r="U12" s="24" t="n">
        <v>0.5644453631137384</v>
      </c>
      <c r="V12" s="24" t="n">
        <v>0.5555069770345659</v>
      </c>
      <c r="W12" s="24" t="n">
        <v>0.5718185431137196</v>
      </c>
      <c r="Y12" s="24" t="n">
        <v>0.5877322657052022</v>
      </c>
      <c r="Z12" s="24" t="n">
        <v>0.5131946697240864</v>
      </c>
      <c r="AA12" s="24" t="n">
        <v>0.5612935133490139</v>
      </c>
      <c r="AB12" s="24" t="n">
        <v>0.5145807390148587</v>
      </c>
      <c r="AD12" s="24" t="n">
        <v>0.5540770410567575</v>
      </c>
      <c r="AE12" s="24" t="n">
        <v>0.5691253029819645</v>
      </c>
      <c r="AF12" s="24" t="n">
        <v>0.5643242243949624</v>
      </c>
      <c r="AG12" s="24" t="n">
        <v>0.654475389997369</v>
      </c>
      <c r="AH12" s="24" t="n">
        <v>0.5239138350982319</v>
      </c>
      <c r="AI12" s="24" t="n">
        <v>0.3487123951871227</v>
      </c>
      <c r="AJ12" s="24" t="n">
        <v>0.49354924622198</v>
      </c>
      <c r="AL12" s="24" t="n">
        <v>0.5815203479546875</v>
      </c>
      <c r="AM12" s="24" t="n">
        <v>0.5513029729821826</v>
      </c>
      <c r="AN12" s="24" t="n">
        <v>0.5850584351213619</v>
      </c>
      <c r="AO12" s="24" t="n">
        <v>0.595483964342885</v>
      </c>
      <c r="AP12" s="24" t="n">
        <v>0.527061275232879</v>
      </c>
      <c r="AQ12" s="24" t="n">
        <v>0.4273290055334419</v>
      </c>
      <c r="AR12" s="24" t="n">
        <v>0.5620296027399815</v>
      </c>
      <c r="AS12" s="24" t="n">
        <v>0.4423923633566731</v>
      </c>
      <c r="AU12" s="24" t="n">
        <v>0.5658357998086658</v>
      </c>
      <c r="AV12" s="24" t="n">
        <v>0.4855231271463801</v>
      </c>
      <c r="AW12" s="24" t="n">
        <v>0.6552673639537739</v>
      </c>
      <c r="AX12" s="24" t="n">
        <v>0.3820173470388232</v>
      </c>
    </row>
    <row r="13" ht="19" customHeight="1">
      <c r="B13" s="26" t="inlineStr">
        <is>
          <t>Don’t know</t>
        </is>
      </c>
      <c r="C13" s="24" t="n">
        <v>0.04048428287330361</v>
      </c>
      <c r="D13" s="24" t="n">
        <v>0.03901089293397197</v>
      </c>
      <c r="E13" s="24" t="n">
        <v>0.04204712707761154</v>
      </c>
      <c r="G13" s="24" t="n">
        <v>0.0496732407073374</v>
      </c>
      <c r="H13" s="24" t="n">
        <v>0.03265913219090034</v>
      </c>
      <c r="I13" s="24" t="n">
        <v>0.03012218840304347</v>
      </c>
      <c r="J13" s="24" t="n">
        <v>0.06269072482060113</v>
      </c>
      <c r="K13" s="24" t="n">
        <v>0.0480889645897416</v>
      </c>
      <c r="L13" s="24" t="n">
        <v>0.02604545211491489</v>
      </c>
      <c r="N13" s="24" t="n">
        <v>0.03849777985873839</v>
      </c>
      <c r="O13" s="24" t="n">
        <v>0.03828438951858979</v>
      </c>
      <c r="P13" s="24" t="n">
        <v>0.02750368675192827</v>
      </c>
      <c r="Q13" s="24" t="n">
        <v>0.03701299023123386</v>
      </c>
      <c r="R13" s="24" t="n">
        <v>0.05247032357208505</v>
      </c>
      <c r="S13" s="24" t="n">
        <v>0.03218080650559289</v>
      </c>
      <c r="T13" s="24" t="n">
        <v>0.05172688115027301</v>
      </c>
      <c r="U13" s="24" t="n">
        <v>0.03022778579782523</v>
      </c>
      <c r="V13" s="24" t="n">
        <v>0.05452093365215314</v>
      </c>
      <c r="W13" s="24" t="n">
        <v>0.04542631816884665</v>
      </c>
      <c r="Y13" s="24" t="n">
        <v>0.02706585082051129</v>
      </c>
      <c r="Z13" s="24" t="n">
        <v>0.05803910940499864</v>
      </c>
      <c r="AA13" s="24" t="n">
        <v>0.03642867720791187</v>
      </c>
      <c r="AB13" s="24" t="n">
        <v>0.04032321253596453</v>
      </c>
      <c r="AD13" s="24" t="n">
        <v>0.04338193592849407</v>
      </c>
      <c r="AE13" s="24" t="n">
        <v>0.02561362321657354</v>
      </c>
      <c r="AF13" s="24" t="n">
        <v>0.0278452575676459</v>
      </c>
      <c r="AG13" s="24" t="n">
        <v>0.01738450779062784</v>
      </c>
      <c r="AH13" s="24" t="n">
        <v>0.03843709293114538</v>
      </c>
      <c r="AI13" s="24" t="n">
        <v>0.1494233874412192</v>
      </c>
      <c r="AJ13" s="24" t="n">
        <v>0.06231541719498991</v>
      </c>
      <c r="AL13" s="24" t="n">
        <v>0.02332963124618353</v>
      </c>
      <c r="AM13" s="24" t="n">
        <v>0.04198410398201038</v>
      </c>
      <c r="AN13" s="24" t="n">
        <v>0.02387578093489132</v>
      </c>
      <c r="AO13" s="24" t="n">
        <v>0.01389503340575326</v>
      </c>
      <c r="AP13" s="24" t="n">
        <v>0.04137727372108224</v>
      </c>
      <c r="AQ13" s="24" t="n">
        <v>0.06945155278324554</v>
      </c>
      <c r="AR13" s="24" t="n">
        <v>0.06408331490505677</v>
      </c>
      <c r="AS13" s="24" t="n">
        <v>0.08604352451743805</v>
      </c>
      <c r="AU13" s="24" t="n">
        <v>0.02502920209844476</v>
      </c>
      <c r="AV13" s="24" t="n">
        <v>0.04669115990392353</v>
      </c>
      <c r="AW13" s="24" t="n">
        <v>0.02490901083547831</v>
      </c>
      <c r="AX13" s="24" t="n">
        <v>0.08220630398432234</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0.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Lack of ongoing education and training programmes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0.01925737056992568</v>
      </c>
      <c r="D9" s="24" t="n">
        <v>0.02627847020358668</v>
      </c>
      <c r="E9" s="24" t="n">
        <v>0.01244702402971038</v>
      </c>
      <c r="G9" s="24" t="n">
        <v>0.02543490045187559</v>
      </c>
      <c r="H9" s="24" t="n">
        <v>0.01925569932370698</v>
      </c>
      <c r="I9" s="24" t="n">
        <v>0.02837843666637066</v>
      </c>
      <c r="J9" s="24" t="n">
        <v>0.01218394135434044</v>
      </c>
      <c r="K9" s="24" t="n">
        <v>0.02173623249654518</v>
      </c>
      <c r="L9" s="24" t="n">
        <v>0.01187875759276676</v>
      </c>
      <c r="N9" s="24" t="n">
        <v>0.03771718872584867</v>
      </c>
      <c r="O9" s="24" t="n">
        <v>0.01798882002216872</v>
      </c>
      <c r="P9" s="24" t="n">
        <v>0.01177764692571399</v>
      </c>
      <c r="Q9" s="24" t="n">
        <v>0.01776334369285143</v>
      </c>
      <c r="R9" s="24" t="n">
        <v>0.02678955539126537</v>
      </c>
      <c r="S9" s="24" t="n">
        <v>0.01851787517256391</v>
      </c>
      <c r="T9" s="24" t="n">
        <v>0.01418726240250215</v>
      </c>
      <c r="U9" s="24" t="n">
        <v>0.0137208450078747</v>
      </c>
      <c r="V9" s="24" t="n">
        <v>0.02434545233324495</v>
      </c>
      <c r="W9" s="24" t="n">
        <v>0.02146423134757028</v>
      </c>
      <c r="Y9" s="24" t="n">
        <v>0.01764487888741433</v>
      </c>
      <c r="Z9" s="24" t="n">
        <v>0.01330174473729289</v>
      </c>
      <c r="AA9" s="24" t="n">
        <v>0.01397971041122552</v>
      </c>
      <c r="AB9" s="24" t="n">
        <v>0.03182514214096693</v>
      </c>
      <c r="AD9" s="24" t="n">
        <v>0.02067827862507278</v>
      </c>
      <c r="AE9" s="24" t="n">
        <v>0.009512527441407856</v>
      </c>
      <c r="AF9" s="24" t="n">
        <v>0.01783554922915115</v>
      </c>
      <c r="AG9" s="24" t="n">
        <v>0.007410769881476391</v>
      </c>
      <c r="AH9" s="24" t="n">
        <v>0.04762837345555008</v>
      </c>
      <c r="AI9" s="24" t="n">
        <v>0</v>
      </c>
      <c r="AJ9" s="24" t="n">
        <v>0.01970582825258776</v>
      </c>
      <c r="AL9" s="24" t="n">
        <v>0.01069793960802978</v>
      </c>
      <c r="AM9" s="24" t="n">
        <v>0.008854486684193384</v>
      </c>
      <c r="AN9" s="24" t="n">
        <v>0.01574508660395155</v>
      </c>
      <c r="AO9" s="24" t="n">
        <v>0.01473530931846931</v>
      </c>
      <c r="AP9" s="24" t="n">
        <v>0.03690557206525624</v>
      </c>
      <c r="AQ9" s="24" t="n">
        <v>0.005359806691125847</v>
      </c>
      <c r="AR9" s="24" t="n">
        <v>0.005429601256139561</v>
      </c>
      <c r="AS9" s="24" t="n">
        <v>0.07342555900856099</v>
      </c>
      <c r="AU9" s="24" t="n">
        <v>0.01404959501977546</v>
      </c>
      <c r="AV9" s="24" t="n">
        <v>0.03797032435965252</v>
      </c>
      <c r="AW9" s="24" t="n">
        <v>0.01290948523264867</v>
      </c>
      <c r="AX9" s="24" t="n">
        <v>0.008492260620432512</v>
      </c>
    </row>
    <row r="10" ht="19" customHeight="1">
      <c r="B10" s="26" t="inlineStr">
        <is>
          <t>Not very much</t>
        </is>
      </c>
      <c r="C10" s="24" t="n">
        <v>0.1210873626216882</v>
      </c>
      <c r="D10" s="24" t="n">
        <v>0.124406405940421</v>
      </c>
      <c r="E10" s="24" t="n">
        <v>0.1178021261979041</v>
      </c>
      <c r="G10" s="24" t="n">
        <v>0.1344914840506987</v>
      </c>
      <c r="H10" s="24" t="n">
        <v>0.1231822972348185</v>
      </c>
      <c r="I10" s="24" t="n">
        <v>0.1244049907489452</v>
      </c>
      <c r="J10" s="24" t="n">
        <v>0.1105339837621397</v>
      </c>
      <c r="K10" s="24" t="n">
        <v>0.1253324718041482</v>
      </c>
      <c r="L10" s="24" t="n">
        <v>0.113577336621159</v>
      </c>
      <c r="N10" s="24" t="n">
        <v>0.09104416342994667</v>
      </c>
      <c r="O10" s="24" t="n">
        <v>0.08891781186810614</v>
      </c>
      <c r="P10" s="24" t="n">
        <v>0.1272533650352009</v>
      </c>
      <c r="Q10" s="24" t="n">
        <v>0.1477773779703496</v>
      </c>
      <c r="R10" s="24" t="n">
        <v>0.1278876517239477</v>
      </c>
      <c r="S10" s="24" t="n">
        <v>0.1028517354558104</v>
      </c>
      <c r="T10" s="24" t="n">
        <v>0.1390945665285741</v>
      </c>
      <c r="U10" s="24" t="n">
        <v>0.1406487290322271</v>
      </c>
      <c r="V10" s="24" t="n">
        <v>0.1130208057464606</v>
      </c>
      <c r="W10" s="24" t="n">
        <v>0.09408561490376291</v>
      </c>
      <c r="Y10" s="24" t="n">
        <v>0.1291452843550771</v>
      </c>
      <c r="Z10" s="24" t="n">
        <v>0.1150397707681834</v>
      </c>
      <c r="AA10" s="24" t="n">
        <v>0.1253523594999192</v>
      </c>
      <c r="AB10" s="24" t="n">
        <v>0.1149090102407227</v>
      </c>
      <c r="AD10" s="24" t="n">
        <v>0.1432562431395195</v>
      </c>
      <c r="AE10" s="24" t="n">
        <v>0.1148718978256606</v>
      </c>
      <c r="AF10" s="24" t="n">
        <v>0.07605264357005088</v>
      </c>
      <c r="AG10" s="24" t="n">
        <v>0.1272416258047927</v>
      </c>
      <c r="AH10" s="24" t="n">
        <v>0.130351426904585</v>
      </c>
      <c r="AI10" s="24" t="n">
        <v>0.06989417853425958</v>
      </c>
      <c r="AJ10" s="24" t="n">
        <v>0.1264871709070777</v>
      </c>
      <c r="AL10" s="24" t="n">
        <v>0.1341722447387641</v>
      </c>
      <c r="AM10" s="24" t="n">
        <v>0.1088210329447754</v>
      </c>
      <c r="AN10" s="24" t="n">
        <v>0.09203220308456254</v>
      </c>
      <c r="AO10" s="24" t="n">
        <v>0.1309078055766942</v>
      </c>
      <c r="AP10" s="24" t="n">
        <v>0.1332486496493906</v>
      </c>
      <c r="AQ10" s="24" t="n">
        <v>0.1509191402440224</v>
      </c>
      <c r="AR10" s="24" t="n">
        <v>0.09878633803661094</v>
      </c>
      <c r="AS10" s="24" t="n">
        <v>0.09938954897663019</v>
      </c>
      <c r="AU10" s="24" t="n">
        <v>0.112625835678708</v>
      </c>
      <c r="AV10" s="24" t="n">
        <v>0.1446089388495305</v>
      </c>
      <c r="AW10" s="24" t="n">
        <v>0.09141871950753541</v>
      </c>
      <c r="AX10" s="24" t="n">
        <v>0.1550858484395209</v>
      </c>
    </row>
    <row r="11" ht="19" customHeight="1">
      <c r="B11" s="26" t="inlineStr">
        <is>
          <t>Quite a lot</t>
        </is>
      </c>
      <c r="C11" s="24" t="n">
        <v>0.4747429956553027</v>
      </c>
      <c r="D11" s="24" t="n">
        <v>0.4806492757575925</v>
      </c>
      <c r="E11" s="24" t="n">
        <v>0.4695205500197587</v>
      </c>
      <c r="G11" s="24" t="n">
        <v>0.3860568068070507</v>
      </c>
      <c r="H11" s="24" t="n">
        <v>0.4174755117018177</v>
      </c>
      <c r="I11" s="24" t="n">
        <v>0.4567863680010158</v>
      </c>
      <c r="J11" s="24" t="n">
        <v>0.4859994931083664</v>
      </c>
      <c r="K11" s="24" t="n">
        <v>0.5115042459025179</v>
      </c>
      <c r="L11" s="24" t="n">
        <v>0.5604621761607308</v>
      </c>
      <c r="N11" s="24" t="n">
        <v>0.5000710339536006</v>
      </c>
      <c r="O11" s="24" t="n">
        <v>0.4618623504951475</v>
      </c>
      <c r="P11" s="24" t="n">
        <v>0.4856740483597849</v>
      </c>
      <c r="Q11" s="24" t="n">
        <v>0.5266610842520404</v>
      </c>
      <c r="R11" s="24" t="n">
        <v>0.4578269310640338</v>
      </c>
      <c r="S11" s="24" t="n">
        <v>0.520532834804338</v>
      </c>
      <c r="T11" s="24" t="n">
        <v>0.4442202318945357</v>
      </c>
      <c r="U11" s="24" t="n">
        <v>0.3931799844682106</v>
      </c>
      <c r="V11" s="24" t="n">
        <v>0.4789164395299774</v>
      </c>
      <c r="W11" s="24" t="n">
        <v>0.5314747244020583</v>
      </c>
      <c r="Y11" s="24" t="n">
        <v>0.4862940107086783</v>
      </c>
      <c r="Z11" s="24" t="n">
        <v>0.4953097865473188</v>
      </c>
      <c r="AA11" s="24" t="n">
        <v>0.4594802880633723</v>
      </c>
      <c r="AB11" s="24" t="n">
        <v>0.454350753132643</v>
      </c>
      <c r="AD11" s="24" t="n">
        <v>0.5179005538482994</v>
      </c>
      <c r="AE11" s="24" t="n">
        <v>0.483014416149113</v>
      </c>
      <c r="AF11" s="24" t="n">
        <v>0.502772310864239</v>
      </c>
      <c r="AG11" s="24" t="n">
        <v>0.3640969919687298</v>
      </c>
      <c r="AH11" s="24" t="n">
        <v>0.48401358900015</v>
      </c>
      <c r="AI11" s="24" t="n">
        <v>0.466065070568368</v>
      </c>
      <c r="AJ11" s="24" t="n">
        <v>0.4400551116188551</v>
      </c>
      <c r="AL11" s="24" t="n">
        <v>0.4930708005465912</v>
      </c>
      <c r="AM11" s="24" t="n">
        <v>0.475387288587914</v>
      </c>
      <c r="AN11" s="24" t="n">
        <v>0.5119832011608965</v>
      </c>
      <c r="AO11" s="24" t="n">
        <v>0.4624942238270019</v>
      </c>
      <c r="AP11" s="24" t="n">
        <v>0.4767413824560274</v>
      </c>
      <c r="AQ11" s="24" t="n">
        <v>0.4526907676782774</v>
      </c>
      <c r="AR11" s="24" t="n">
        <v>0.4569340797009428</v>
      </c>
      <c r="AS11" s="24" t="n">
        <v>0.42760887724076</v>
      </c>
      <c r="AU11" s="24" t="n">
        <v>0.4561637965837346</v>
      </c>
      <c r="AV11" s="24" t="n">
        <v>0.5084802198012268</v>
      </c>
      <c r="AW11" s="24" t="n">
        <v>0.454794388560183</v>
      </c>
      <c r="AX11" s="24" t="n">
        <v>0.4845886206243093</v>
      </c>
    </row>
    <row r="12" ht="19" customHeight="1">
      <c r="B12" s="26" t="inlineStr">
        <is>
          <t>A great deal</t>
        </is>
      </c>
      <c r="C12" s="24" t="n">
        <v>0.3201846137730998</v>
      </c>
      <c r="D12" s="24" t="n">
        <v>0.3139131002639706</v>
      </c>
      <c r="E12" s="24" t="n">
        <v>0.3259494838899459</v>
      </c>
      <c r="G12" s="24" t="n">
        <v>0.3678281524389951</v>
      </c>
      <c r="H12" s="24" t="n">
        <v>0.3963725261488265</v>
      </c>
      <c r="I12" s="24" t="n">
        <v>0.3344892649046457</v>
      </c>
      <c r="J12" s="24" t="n">
        <v>0.3324747715760443</v>
      </c>
      <c r="K12" s="24" t="n">
        <v>0.2653063209946328</v>
      </c>
      <c r="L12" s="24" t="n">
        <v>0.2421585668998251</v>
      </c>
      <c r="N12" s="24" t="n">
        <v>0.2792978685296498</v>
      </c>
      <c r="O12" s="24" t="n">
        <v>0.3603367430201133</v>
      </c>
      <c r="P12" s="24" t="n">
        <v>0.3380427583615946</v>
      </c>
      <c r="Q12" s="24" t="n">
        <v>0.2239234559399033</v>
      </c>
      <c r="R12" s="24" t="n">
        <v>0.3165894317327736</v>
      </c>
      <c r="S12" s="24" t="n">
        <v>0.2883783065108227</v>
      </c>
      <c r="T12" s="24" t="n">
        <v>0.3202752128471003</v>
      </c>
      <c r="U12" s="24" t="n">
        <v>0.4000698989822964</v>
      </c>
      <c r="V12" s="24" t="n">
        <v>0.320022731644461</v>
      </c>
      <c r="W12" s="24" t="n">
        <v>0.2971580627523835</v>
      </c>
      <c r="Y12" s="24" t="n">
        <v>0.3250713161549854</v>
      </c>
      <c r="Z12" s="24" t="n">
        <v>0.2867362464066509</v>
      </c>
      <c r="AA12" s="24" t="n">
        <v>0.3341219575353367</v>
      </c>
      <c r="AB12" s="24" t="n">
        <v>0.3373615180162692</v>
      </c>
      <c r="AD12" s="24" t="n">
        <v>0.2634175163999868</v>
      </c>
      <c r="AE12" s="24" t="n">
        <v>0.3496112017806416</v>
      </c>
      <c r="AF12" s="24" t="n">
        <v>0.3652969590362067</v>
      </c>
      <c r="AG12" s="24" t="n">
        <v>0.4482771339236598</v>
      </c>
      <c r="AH12" s="24" t="n">
        <v>0.2859196254983654</v>
      </c>
      <c r="AI12" s="24" t="n">
        <v>0.2295710875633255</v>
      </c>
      <c r="AJ12" s="24" t="n">
        <v>0.3026411991632895</v>
      </c>
      <c r="AL12" s="24" t="n">
        <v>0.3224687226927558</v>
      </c>
      <c r="AM12" s="24" t="n">
        <v>0.3576312770786844</v>
      </c>
      <c r="AN12" s="24" t="n">
        <v>0.3255697424433626</v>
      </c>
      <c r="AO12" s="24" t="n">
        <v>0.3689946098769029</v>
      </c>
      <c r="AP12" s="24" t="n">
        <v>0.2952522792290174</v>
      </c>
      <c r="AQ12" s="24" t="n">
        <v>0.2606099057426371</v>
      </c>
      <c r="AR12" s="24" t="n">
        <v>0.3082103677187321</v>
      </c>
      <c r="AS12" s="24" t="n">
        <v>0.2680007967472752</v>
      </c>
      <c r="AU12" s="24" t="n">
        <v>0.3616329239052042</v>
      </c>
      <c r="AV12" s="24" t="n">
        <v>0.2181328693790281</v>
      </c>
      <c r="AW12" s="24" t="n">
        <v>0.4113560767329868</v>
      </c>
      <c r="AX12" s="24" t="n">
        <v>0.2448314700766545</v>
      </c>
    </row>
    <row r="13" ht="19" customHeight="1">
      <c r="B13" s="26" t="inlineStr">
        <is>
          <t>Don’t know</t>
        </is>
      </c>
      <c r="C13" s="24" t="n">
        <v>0.06472765737998355</v>
      </c>
      <c r="D13" s="24" t="n">
        <v>0.0547527478344293</v>
      </c>
      <c r="E13" s="24" t="n">
        <v>0.07428081586268098</v>
      </c>
      <c r="G13" s="24" t="n">
        <v>0.08618865625137995</v>
      </c>
      <c r="H13" s="24" t="n">
        <v>0.04371396559083039</v>
      </c>
      <c r="I13" s="24" t="n">
        <v>0.05594093967902254</v>
      </c>
      <c r="J13" s="24" t="n">
        <v>0.05880781019910925</v>
      </c>
      <c r="K13" s="24" t="n">
        <v>0.07612072880215574</v>
      </c>
      <c r="L13" s="24" t="n">
        <v>0.07192316272551827</v>
      </c>
      <c r="N13" s="24" t="n">
        <v>0.09186974536095385</v>
      </c>
      <c r="O13" s="24" t="n">
        <v>0.07089427459446453</v>
      </c>
      <c r="P13" s="24" t="n">
        <v>0.03725218131770548</v>
      </c>
      <c r="Q13" s="24" t="n">
        <v>0.08387473814485519</v>
      </c>
      <c r="R13" s="24" t="n">
        <v>0.07090643008797969</v>
      </c>
      <c r="S13" s="24" t="n">
        <v>0.06971924805646511</v>
      </c>
      <c r="T13" s="24" t="n">
        <v>0.08222272632728773</v>
      </c>
      <c r="U13" s="24" t="n">
        <v>0.0523805425093911</v>
      </c>
      <c r="V13" s="24" t="n">
        <v>0.06369457074585623</v>
      </c>
      <c r="W13" s="24" t="n">
        <v>0.05581736659422505</v>
      </c>
      <c r="Y13" s="24" t="n">
        <v>0.04184450989384482</v>
      </c>
      <c r="Z13" s="24" t="n">
        <v>0.08961245154055393</v>
      </c>
      <c r="AA13" s="24" t="n">
        <v>0.06706568449014613</v>
      </c>
      <c r="AB13" s="24" t="n">
        <v>0.06155357646939823</v>
      </c>
      <c r="AD13" s="24" t="n">
        <v>0.05474740798712157</v>
      </c>
      <c r="AE13" s="24" t="n">
        <v>0.04298995680317697</v>
      </c>
      <c r="AF13" s="24" t="n">
        <v>0.03804253730035234</v>
      </c>
      <c r="AG13" s="24" t="n">
        <v>0.05297347842134117</v>
      </c>
      <c r="AH13" s="24" t="n">
        <v>0.05208698514134931</v>
      </c>
      <c r="AI13" s="24" t="n">
        <v>0.234469663334047</v>
      </c>
      <c r="AJ13" s="24" t="n">
        <v>0.1111106900581902</v>
      </c>
      <c r="AL13" s="24" t="n">
        <v>0.03959029241385891</v>
      </c>
      <c r="AM13" s="24" t="n">
        <v>0.0493059147044329</v>
      </c>
      <c r="AN13" s="24" t="n">
        <v>0.05466976670722702</v>
      </c>
      <c r="AO13" s="24" t="n">
        <v>0.02286805140093165</v>
      </c>
      <c r="AP13" s="24" t="n">
        <v>0.05785211660030845</v>
      </c>
      <c r="AQ13" s="24" t="n">
        <v>0.130420379643937</v>
      </c>
      <c r="AR13" s="24" t="n">
        <v>0.1306396132875748</v>
      </c>
      <c r="AS13" s="24" t="n">
        <v>0.1315752180267735</v>
      </c>
      <c r="AU13" s="24" t="n">
        <v>0.05552784881257778</v>
      </c>
      <c r="AV13" s="24" t="n">
        <v>0.09080764761056186</v>
      </c>
      <c r="AW13" s="24" t="n">
        <v>0.02952132996664619</v>
      </c>
      <c r="AX13" s="24" t="n">
        <v>0.1070018002390828</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1.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How much do you think each of the following factors contribute to someone on probation reoffending?: Lack of drug/substance addiction support</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Not at all</t>
        </is>
      </c>
      <c r="C9" s="24" t="n">
        <v>0.01850971752442731</v>
      </c>
      <c r="D9" s="24" t="n">
        <v>0.02447071549970373</v>
      </c>
      <c r="E9" s="24" t="n">
        <v>0.01273413647497754</v>
      </c>
      <c r="G9" s="24" t="n">
        <v>0.0398255348354952</v>
      </c>
      <c r="H9" s="24" t="n">
        <v>0.02408692172126192</v>
      </c>
      <c r="I9" s="24" t="n">
        <v>0.01360357514096162</v>
      </c>
      <c r="J9" s="24" t="n">
        <v>0.02181577850270009</v>
      </c>
      <c r="K9" s="24" t="n">
        <v>0.006524502715441441</v>
      </c>
      <c r="L9" s="24" t="n">
        <v>0.009261195711710796</v>
      </c>
      <c r="N9" s="24" t="n">
        <v>0.03551952266809959</v>
      </c>
      <c r="O9" s="24" t="n">
        <v>0</v>
      </c>
      <c r="P9" s="24" t="n">
        <v>0.0215889310859862</v>
      </c>
      <c r="Q9" s="24" t="n">
        <v>0.0168335559666574</v>
      </c>
      <c r="R9" s="24" t="n">
        <v>0.02717697151378392</v>
      </c>
      <c r="S9" s="24" t="n">
        <v>0.01931595964087066</v>
      </c>
      <c r="T9" s="24" t="n">
        <v>0.02284009548055461</v>
      </c>
      <c r="U9" s="24" t="n">
        <v>0.022895834782198</v>
      </c>
      <c r="V9" s="24" t="n">
        <v>0.007663133850676376</v>
      </c>
      <c r="W9" s="24" t="n">
        <v>0.01119055092660609</v>
      </c>
      <c r="Y9" s="24" t="n">
        <v>0.01653467013574047</v>
      </c>
      <c r="Z9" s="24" t="n">
        <v>0.01414581654799082</v>
      </c>
      <c r="AA9" s="24" t="n">
        <v>0.019751940428203</v>
      </c>
      <c r="AB9" s="24" t="n">
        <v>0.02407934176242758</v>
      </c>
      <c r="AD9" s="24" t="n">
        <v>0.02034940600688447</v>
      </c>
      <c r="AE9" s="24" t="n">
        <v>0.01816641421662283</v>
      </c>
      <c r="AF9" s="24" t="n">
        <v>0.005909714331309763</v>
      </c>
      <c r="AG9" s="24" t="n">
        <v>0.007410769881476391</v>
      </c>
      <c r="AH9" s="24" t="n">
        <v>0.02629496564505092</v>
      </c>
      <c r="AI9" s="24" t="n">
        <v>0.02728768377354839</v>
      </c>
      <c r="AJ9" s="24" t="n">
        <v>0.01921253801539891</v>
      </c>
      <c r="AL9" s="24" t="n">
        <v>0.01442118955629405</v>
      </c>
      <c r="AM9" s="24" t="n">
        <v>0.01938796249284361</v>
      </c>
      <c r="AN9" s="24" t="n">
        <v>0.01067766834581706</v>
      </c>
      <c r="AO9" s="24" t="n">
        <v>0.01440074239332536</v>
      </c>
      <c r="AP9" s="24" t="n">
        <v>0.01839136071749382</v>
      </c>
      <c r="AQ9" s="24" t="n">
        <v>0.03466952916917106</v>
      </c>
      <c r="AR9" s="24" t="n">
        <v>0.005429601256139561</v>
      </c>
      <c r="AS9" s="24" t="n">
        <v>0.05144146085896496</v>
      </c>
      <c r="AU9" s="24" t="n">
        <v>0.0169154494865544</v>
      </c>
      <c r="AV9" s="24" t="n">
        <v>0.01527883797098438</v>
      </c>
      <c r="AW9" s="24" t="n">
        <v>0.02228358009535876</v>
      </c>
      <c r="AX9" s="24" t="n">
        <v>0.01793492670163919</v>
      </c>
    </row>
    <row r="10" ht="19" customHeight="1">
      <c r="B10" s="26" t="inlineStr">
        <is>
          <t>Not very much</t>
        </is>
      </c>
      <c r="C10" s="24" t="n">
        <v>0.08476744434508354</v>
      </c>
      <c r="D10" s="24" t="n">
        <v>0.1081476529503054</v>
      </c>
      <c r="E10" s="24" t="n">
        <v>0.06215101213784804</v>
      </c>
      <c r="G10" s="24" t="n">
        <v>0.09429399168296297</v>
      </c>
      <c r="H10" s="24" t="n">
        <v>0.09253191886033969</v>
      </c>
      <c r="I10" s="24" t="n">
        <v>0.1087039091116241</v>
      </c>
      <c r="J10" s="24" t="n">
        <v>0.08507796207041962</v>
      </c>
      <c r="K10" s="24" t="n">
        <v>0.07814761006056145</v>
      </c>
      <c r="L10" s="24" t="n">
        <v>0.05699337885377593</v>
      </c>
      <c r="N10" s="24" t="n">
        <v>0.05504406901783542</v>
      </c>
      <c r="O10" s="24" t="n">
        <v>0.08693314785461505</v>
      </c>
      <c r="P10" s="24" t="n">
        <v>0.06107024152854549</v>
      </c>
      <c r="Q10" s="24" t="n">
        <v>0.09040042900515069</v>
      </c>
      <c r="R10" s="24" t="n">
        <v>0.1007709443242144</v>
      </c>
      <c r="S10" s="24" t="n">
        <v>0.1012235714930027</v>
      </c>
      <c r="T10" s="24" t="n">
        <v>0.08118508733517679</v>
      </c>
      <c r="U10" s="24" t="n">
        <v>0.1132507026919665</v>
      </c>
      <c r="V10" s="24" t="n">
        <v>0.06574855518854512</v>
      </c>
      <c r="W10" s="24" t="n">
        <v>0.08196433093864569</v>
      </c>
      <c r="Y10" s="24" t="n">
        <v>0.07927695441400676</v>
      </c>
      <c r="Z10" s="24" t="n">
        <v>0.08425082394825723</v>
      </c>
      <c r="AA10" s="24" t="n">
        <v>0.08476046441226269</v>
      </c>
      <c r="AB10" s="24" t="n">
        <v>0.09123956778343457</v>
      </c>
      <c r="AD10" s="24" t="n">
        <v>0.07012629763883192</v>
      </c>
      <c r="AE10" s="24" t="n">
        <v>0.09062863779315139</v>
      </c>
      <c r="AF10" s="24" t="n">
        <v>0.09114390116466696</v>
      </c>
      <c r="AG10" s="24" t="n">
        <v>0.06816315876858017</v>
      </c>
      <c r="AH10" s="24" t="n">
        <v>0.08286507101461302</v>
      </c>
      <c r="AI10" s="24" t="n">
        <v>0.09819856148411148</v>
      </c>
      <c r="AJ10" s="24" t="n">
        <v>0.09011295497564667</v>
      </c>
      <c r="AL10" s="24" t="n">
        <v>0.08976513103205122</v>
      </c>
      <c r="AM10" s="24" t="n">
        <v>0.1046373078854621</v>
      </c>
      <c r="AN10" s="24" t="n">
        <v>0.0903724375921508</v>
      </c>
      <c r="AO10" s="24" t="n">
        <v>0.07334025750399437</v>
      </c>
      <c r="AP10" s="24" t="n">
        <v>0.08756618806826974</v>
      </c>
      <c r="AQ10" s="24" t="n">
        <v>0.07372409997766441</v>
      </c>
      <c r="AR10" s="24" t="n">
        <v>0.05584533188926107</v>
      </c>
      <c r="AS10" s="24" t="n">
        <v>0.05327572111992968</v>
      </c>
      <c r="AU10" s="24" t="n">
        <v>0.05628729178859294</v>
      </c>
      <c r="AV10" s="24" t="n">
        <v>0.08713908916476377</v>
      </c>
      <c r="AW10" s="24" t="n">
        <v>0.05912928072528811</v>
      </c>
      <c r="AX10" s="24" t="n">
        <v>0.1700666087842334</v>
      </c>
    </row>
    <row r="11" ht="19" customHeight="1">
      <c r="B11" s="26" t="inlineStr">
        <is>
          <t>Quite a lot</t>
        </is>
      </c>
      <c r="C11" s="24" t="n">
        <v>0.3684709485927644</v>
      </c>
      <c r="D11" s="24" t="n">
        <v>0.3640867486772818</v>
      </c>
      <c r="E11" s="24" t="n">
        <v>0.373011691733787</v>
      </c>
      <c r="G11" s="24" t="n">
        <v>0.3259531286646956</v>
      </c>
      <c r="H11" s="24" t="n">
        <v>0.354610604365732</v>
      </c>
      <c r="I11" s="24" t="n">
        <v>0.3786175139149345</v>
      </c>
      <c r="J11" s="24" t="n">
        <v>0.3181367604543788</v>
      </c>
      <c r="K11" s="24" t="n">
        <v>0.3924558669986322</v>
      </c>
      <c r="L11" s="24" t="n">
        <v>0.42429510551968</v>
      </c>
      <c r="N11" s="24" t="n">
        <v>0.4164860876337868</v>
      </c>
      <c r="O11" s="24" t="n">
        <v>0.3726388546813383</v>
      </c>
      <c r="P11" s="24" t="n">
        <v>0.3898403470785366</v>
      </c>
      <c r="Q11" s="24" t="n">
        <v>0.4035644469147431</v>
      </c>
      <c r="R11" s="24" t="n">
        <v>0.3527041813750398</v>
      </c>
      <c r="S11" s="24" t="n">
        <v>0.4002647665053097</v>
      </c>
      <c r="T11" s="24" t="n">
        <v>0.3476110429362559</v>
      </c>
      <c r="U11" s="24" t="n">
        <v>0.3377312456619459</v>
      </c>
      <c r="V11" s="24" t="n">
        <v>0.3570490604153639</v>
      </c>
      <c r="W11" s="24" t="n">
        <v>0.3455592936287328</v>
      </c>
      <c r="Y11" s="24" t="n">
        <v>0.391064329411537</v>
      </c>
      <c r="Z11" s="24" t="n">
        <v>0.3897955110493984</v>
      </c>
      <c r="AA11" s="24" t="n">
        <v>0.3469246019893221</v>
      </c>
      <c r="AB11" s="24" t="n">
        <v>0.3408959864895332</v>
      </c>
      <c r="AD11" s="24" t="n">
        <v>0.4246921518308526</v>
      </c>
      <c r="AE11" s="24" t="n">
        <v>0.3457962537426191</v>
      </c>
      <c r="AF11" s="24" t="n">
        <v>0.3318873984651871</v>
      </c>
      <c r="AG11" s="24" t="n">
        <v>0.4134238341686775</v>
      </c>
      <c r="AH11" s="24" t="n">
        <v>0.3939817195493779</v>
      </c>
      <c r="AI11" s="24" t="n">
        <v>0.4067340319033112</v>
      </c>
      <c r="AJ11" s="24" t="n">
        <v>0.3365571613364199</v>
      </c>
      <c r="AL11" s="24" t="n">
        <v>0.4302077826083</v>
      </c>
      <c r="AM11" s="24" t="n">
        <v>0.3250529838102225</v>
      </c>
      <c r="AN11" s="24" t="n">
        <v>0.3120405252729325</v>
      </c>
      <c r="AO11" s="24" t="n">
        <v>0.393929457795121</v>
      </c>
      <c r="AP11" s="24" t="n">
        <v>0.3866797977717946</v>
      </c>
      <c r="AQ11" s="24" t="n">
        <v>0.3541683013527263</v>
      </c>
      <c r="AR11" s="24" t="n">
        <v>0.3550365464205564</v>
      </c>
      <c r="AS11" s="24" t="n">
        <v>0.3782750170898236</v>
      </c>
      <c r="AU11" s="24" t="n">
        <v>0.3857428259149108</v>
      </c>
      <c r="AV11" s="24" t="n">
        <v>0.3808323506849968</v>
      </c>
      <c r="AW11" s="24" t="n">
        <v>0.3313976221860157</v>
      </c>
      <c r="AX11" s="24" t="n">
        <v>0.4036987037326447</v>
      </c>
    </row>
    <row r="12" ht="19" customHeight="1">
      <c r="B12" s="26" t="inlineStr">
        <is>
          <t>A great deal</t>
        </is>
      </c>
      <c r="C12" s="24" t="n">
        <v>0.4690188729214314</v>
      </c>
      <c r="D12" s="24" t="n">
        <v>0.446242807472089</v>
      </c>
      <c r="E12" s="24" t="n">
        <v>0.4913777283404925</v>
      </c>
      <c r="G12" s="24" t="n">
        <v>0.4502821520874184</v>
      </c>
      <c r="H12" s="24" t="n">
        <v>0.4809054002958072</v>
      </c>
      <c r="I12" s="24" t="n">
        <v>0.4474285682348824</v>
      </c>
      <c r="J12" s="24" t="n">
        <v>0.5148948564723411</v>
      </c>
      <c r="K12" s="24" t="n">
        <v>0.4666118614934906</v>
      </c>
      <c r="L12" s="24" t="n">
        <v>0.4535742145318383</v>
      </c>
      <c r="N12" s="24" t="n">
        <v>0.4373840240473471</v>
      </c>
      <c r="O12" s="24" t="n">
        <v>0.4929828040415397</v>
      </c>
      <c r="P12" s="24" t="n">
        <v>0.4673325250614542</v>
      </c>
      <c r="Q12" s="24" t="n">
        <v>0.4163088722757379</v>
      </c>
      <c r="R12" s="24" t="n">
        <v>0.4407253557998707</v>
      </c>
      <c r="S12" s="24" t="n">
        <v>0.4197702728488622</v>
      </c>
      <c r="T12" s="24" t="n">
        <v>0.4766620850403334</v>
      </c>
      <c r="U12" s="24" t="n">
        <v>0.488639284866718</v>
      </c>
      <c r="V12" s="24" t="n">
        <v>0.5078506589011159</v>
      </c>
      <c r="W12" s="24" t="n">
        <v>0.5060855816518206</v>
      </c>
      <c r="Y12" s="24" t="n">
        <v>0.467523136743057</v>
      </c>
      <c r="Z12" s="24" t="n">
        <v>0.4337038287845398</v>
      </c>
      <c r="AA12" s="24" t="n">
        <v>0.5004197379998226</v>
      </c>
      <c r="AB12" s="24" t="n">
        <v>0.479658522539185</v>
      </c>
      <c r="AD12" s="24" t="n">
        <v>0.419630925470809</v>
      </c>
      <c r="AE12" s="24" t="n">
        <v>0.5160584113554705</v>
      </c>
      <c r="AF12" s="24" t="n">
        <v>0.540188258528374</v>
      </c>
      <c r="AG12" s="24" t="n">
        <v>0.4422879442537062</v>
      </c>
      <c r="AH12" s="24" t="n">
        <v>0.4505740240284661</v>
      </c>
      <c r="AI12" s="24" t="n">
        <v>0.2415928181456295</v>
      </c>
      <c r="AJ12" s="24" t="n">
        <v>0.4541032057829748</v>
      </c>
      <c r="AL12" s="24" t="n">
        <v>0.4197680946340251</v>
      </c>
      <c r="AM12" s="24" t="n">
        <v>0.505578994529873</v>
      </c>
      <c r="AN12" s="24" t="n">
        <v>0.5532638194022965</v>
      </c>
      <c r="AO12" s="24" t="n">
        <v>0.4880667829042752</v>
      </c>
      <c r="AP12" s="24" t="n">
        <v>0.4475746649410033</v>
      </c>
      <c r="AQ12" s="24" t="n">
        <v>0.4123963707431549</v>
      </c>
      <c r="AR12" s="24" t="n">
        <v>0.4727809065761109</v>
      </c>
      <c r="AS12" s="24" t="n">
        <v>0.4463689246594703</v>
      </c>
      <c r="AU12" s="24" t="n">
        <v>0.5107523613035472</v>
      </c>
      <c r="AV12" s="24" t="n">
        <v>0.4299616009555887</v>
      </c>
      <c r="AW12" s="24" t="n">
        <v>0.5506446078481018</v>
      </c>
      <c r="AX12" s="24" t="n">
        <v>0.3104140467088247</v>
      </c>
    </row>
    <row r="13" ht="19" customHeight="1">
      <c r="B13" s="26" t="inlineStr">
        <is>
          <t>Don’t know</t>
        </is>
      </c>
      <c r="C13" s="24" t="n">
        <v>0.05923301661629334</v>
      </c>
      <c r="D13" s="24" t="n">
        <v>0.05705207540062006</v>
      </c>
      <c r="E13" s="24" t="n">
        <v>0.06072543131289485</v>
      </c>
      <c r="G13" s="24" t="n">
        <v>0.08964519272942789</v>
      </c>
      <c r="H13" s="24" t="n">
        <v>0.04786515475685915</v>
      </c>
      <c r="I13" s="24" t="n">
        <v>0.05164643359759741</v>
      </c>
      <c r="J13" s="24" t="n">
        <v>0.06007464250016028</v>
      </c>
      <c r="K13" s="24" t="n">
        <v>0.05626015873187421</v>
      </c>
      <c r="L13" s="24" t="n">
        <v>0.05587610538299496</v>
      </c>
      <c r="N13" s="24" t="n">
        <v>0.05556629663293086</v>
      </c>
      <c r="O13" s="24" t="n">
        <v>0.04744519342250701</v>
      </c>
      <c r="P13" s="24" t="n">
        <v>0.06016795524547758</v>
      </c>
      <c r="Q13" s="24" t="n">
        <v>0.0728926958377108</v>
      </c>
      <c r="R13" s="24" t="n">
        <v>0.07862254698709135</v>
      </c>
      <c r="S13" s="24" t="n">
        <v>0.0594254295119547</v>
      </c>
      <c r="T13" s="24" t="n">
        <v>0.07170168920767939</v>
      </c>
      <c r="U13" s="24" t="n">
        <v>0.03748293199717161</v>
      </c>
      <c r="V13" s="24" t="n">
        <v>0.06168859164429878</v>
      </c>
      <c r="W13" s="24" t="n">
        <v>0.05520024285419482</v>
      </c>
      <c r="Y13" s="24" t="n">
        <v>0.04560090929565883</v>
      </c>
      <c r="Z13" s="24" t="n">
        <v>0.07810401966981384</v>
      </c>
      <c r="AA13" s="24" t="n">
        <v>0.04814325517038947</v>
      </c>
      <c r="AB13" s="24" t="n">
        <v>0.06412658142541973</v>
      </c>
      <c r="AD13" s="24" t="n">
        <v>0.06520121905262201</v>
      </c>
      <c r="AE13" s="24" t="n">
        <v>0.02935028289213612</v>
      </c>
      <c r="AF13" s="24" t="n">
        <v>0.03087072751046229</v>
      </c>
      <c r="AG13" s="24" t="n">
        <v>0.06871429292755954</v>
      </c>
      <c r="AH13" s="24" t="n">
        <v>0.04628421976249188</v>
      </c>
      <c r="AI13" s="24" t="n">
        <v>0.2261869046933996</v>
      </c>
      <c r="AJ13" s="24" t="n">
        <v>0.1000141398895598</v>
      </c>
      <c r="AL13" s="24" t="n">
        <v>0.04583780216932945</v>
      </c>
      <c r="AM13" s="24" t="n">
        <v>0.04534275128159875</v>
      </c>
      <c r="AN13" s="24" t="n">
        <v>0.03364554938680321</v>
      </c>
      <c r="AO13" s="24" t="n">
        <v>0.03026275940328414</v>
      </c>
      <c r="AP13" s="24" t="n">
        <v>0.05978798850143859</v>
      </c>
      <c r="AQ13" s="24" t="n">
        <v>0.1250416987572831</v>
      </c>
      <c r="AR13" s="24" t="n">
        <v>0.110907613857932</v>
      </c>
      <c r="AS13" s="24" t="n">
        <v>0.07063887627181126</v>
      </c>
      <c r="AU13" s="24" t="n">
        <v>0.03030207150639477</v>
      </c>
      <c r="AV13" s="24" t="n">
        <v>0.08678812122366616</v>
      </c>
      <c r="AW13" s="24" t="n">
        <v>0.03654490914523571</v>
      </c>
      <c r="AX13" s="24" t="n">
        <v>0.09788571407265811</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2.xml><?xml version="1.0" encoding="utf-8"?>
<worksheet xmlns="http://schemas.openxmlformats.org/spreadsheetml/2006/main">
  <sheetPr>
    <outlinePr summaryBelow="1" summaryRight="1"/>
    <pageSetUpPr/>
  </sheetPr>
  <dimension ref="B2:I22"/>
  <sheetViews>
    <sheetView showGridLines="0" workbookViewId="0">
      <selection activeCell="A1" sqref="A1"/>
    </sheetView>
  </sheetViews>
  <sheetFormatPr baseColWidth="8" defaultRowHeight="15"/>
  <cols>
    <col width="5" customWidth="1" min="1" max="1"/>
    <col width="25"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2" ht="40" customHeight="1">
      <c r="D2" s="25" t="inlineStr">
        <is>
          <t>Rank Summary: Below is a list of ways that the justice system in the UK could be changed. Please rank these in order of how important you think they are for the government to be prioritising. (Ordered Left to Right by Rank)</t>
        </is>
      </c>
    </row>
    <row r="6" ht="120" customHeight="1">
      <c r="C6" s="27" t="inlineStr">
        <is>
          <t>1. Improving rehabilitation for offenders to reduce the chances of reoffending</t>
        </is>
      </c>
      <c r="D6" s="27" t="inlineStr">
        <is>
          <t>2. Improving the probation service to better support people leaving prison to integrate into society</t>
        </is>
      </c>
      <c r="E6" s="27" t="inlineStr">
        <is>
          <t>3. Toughening sentences for crimes</t>
        </is>
      </c>
      <c r="F6" s="27" t="inlineStr">
        <is>
          <t>4. Increasing prison capacity by building more prisons</t>
        </is>
      </c>
      <c r="G6" s="27" t="inlineStr">
        <is>
          <t>5. Increasing the number of community sentences and electronic tagging to reduce the number of people going to prison while still punishing crime</t>
        </is>
      </c>
      <c r="H6" s="27" t="inlineStr">
        <is>
          <t>6. Employing more police officers</t>
        </is>
      </c>
      <c r="I6" s="27" t="inlineStr">
        <is>
          <t>7. Making the experience of prison harder</t>
        </is>
      </c>
    </row>
    <row r="7">
      <c r="B7" s="26" t="inlineStr">
        <is>
          <t>1 - Highest Rank</t>
        </is>
      </c>
      <c r="C7" s="24" t="n">
        <v>0.2191200375040736</v>
      </c>
      <c r="D7" s="24" t="n">
        <v>0.1617535676605346</v>
      </c>
      <c r="E7" s="24" t="n">
        <v>0.179426721666285</v>
      </c>
      <c r="F7" s="24" t="n">
        <v>0.1245868912060157</v>
      </c>
      <c r="G7" s="24" t="n">
        <v>0.1047848102675031</v>
      </c>
      <c r="H7" s="24" t="n">
        <v>0.1030946781098878</v>
      </c>
      <c r="I7" s="24" t="n">
        <v>0.1072332935857002</v>
      </c>
    </row>
    <row r="8">
      <c r="B8" s="26" t="inlineStr">
        <is>
          <t>2</t>
        </is>
      </c>
      <c r="C8" s="24" t="n">
        <v>0.184536625226136</v>
      </c>
      <c r="D8" s="24" t="n">
        <v>0.2026036787430578</v>
      </c>
      <c r="E8" s="24" t="n">
        <v>0.1564958188297366</v>
      </c>
      <c r="F8" s="24" t="n">
        <v>0.1181351412500749</v>
      </c>
      <c r="G8" s="24" t="n">
        <v>0.1028905385033237</v>
      </c>
      <c r="H8" s="24" t="n">
        <v>0.1000081195901906</v>
      </c>
      <c r="I8" s="24" t="n">
        <v>0.1348301404527209</v>
      </c>
    </row>
    <row r="9">
      <c r="B9" s="26" t="inlineStr">
        <is>
          <t>3</t>
        </is>
      </c>
      <c r="C9" s="24" t="n">
        <v>0.1500521164287237</v>
      </c>
      <c r="D9" s="24" t="n">
        <v>0.1677209520797146</v>
      </c>
      <c r="E9" s="24" t="n">
        <v>0.1238372440291683</v>
      </c>
      <c r="F9" s="24" t="n">
        <v>0.1352649605963017</v>
      </c>
      <c r="G9" s="24" t="n">
        <v>0.1641935885759623</v>
      </c>
      <c r="H9" s="24" t="n">
        <v>0.1377080341906543</v>
      </c>
      <c r="I9" s="24" t="n">
        <v>0.1212231040994751</v>
      </c>
    </row>
    <row r="10">
      <c r="B10" s="26" t="inlineStr">
        <is>
          <t>4</t>
        </is>
      </c>
      <c r="C10" s="24" t="n">
        <v>0.08002099708388788</v>
      </c>
      <c r="D10" s="24" t="n">
        <v>0.08026268721964569</v>
      </c>
      <c r="E10" s="24" t="n">
        <v>0.06975170447199182</v>
      </c>
      <c r="F10" s="24" t="n">
        <v>0.09692982699662607</v>
      </c>
      <c r="G10" s="24" t="n">
        <v>0.08874974172308818</v>
      </c>
      <c r="H10" s="24" t="n">
        <v>0.117837159833758</v>
      </c>
      <c r="I10" s="24" t="n">
        <v>0.068371638015862</v>
      </c>
    </row>
    <row r="11">
      <c r="B11" s="26" t="inlineStr">
        <is>
          <t>5</t>
        </is>
      </c>
      <c r="C11" s="24" t="n">
        <v>0.08467542226820063</v>
      </c>
      <c r="D11" s="24" t="n">
        <v>0.07803979344672017</v>
      </c>
      <c r="E11" s="24" t="n">
        <v>0.06901595379218535</v>
      </c>
      <c r="F11" s="24" t="n">
        <v>0.09188667303173152</v>
      </c>
      <c r="G11" s="24" t="n">
        <v>0.08978601309573926</v>
      </c>
      <c r="H11" s="24" t="n">
        <v>0.1005028435730257</v>
      </c>
      <c r="I11" s="24" t="n">
        <v>0.0777937938898913</v>
      </c>
    </row>
    <row r="12">
      <c r="B12" s="26" t="inlineStr">
        <is>
          <t>6</t>
        </is>
      </c>
      <c r="C12" s="24" t="n">
        <v>0.06346118912817628</v>
      </c>
      <c r="D12" s="24" t="n">
        <v>0.08212990305434663</v>
      </c>
      <c r="E12" s="24" t="n">
        <v>0.1027160385913787</v>
      </c>
      <c r="F12" s="24" t="n">
        <v>0.08290301266166161</v>
      </c>
      <c r="G12" s="24" t="n">
        <v>0.07995166533304843</v>
      </c>
      <c r="H12" s="24" t="n">
        <v>0.0832912358523286</v>
      </c>
      <c r="I12" s="24" t="n">
        <v>0.09209595656300948</v>
      </c>
    </row>
    <row r="13">
      <c r="B13" s="26" t="inlineStr">
        <is>
          <t>7 - Lowest Rank</t>
        </is>
      </c>
      <c r="C13" s="24" t="n">
        <v>0.04451646339525015</v>
      </c>
      <c r="D13" s="24" t="n">
        <v>0.04217673694822918</v>
      </c>
      <c r="E13" s="24" t="n">
        <v>0.06793214270721196</v>
      </c>
      <c r="F13" s="24" t="n">
        <v>0.08667413163837234</v>
      </c>
      <c r="G13" s="24" t="n">
        <v>0.1222380779766653</v>
      </c>
      <c r="H13" s="24" t="n">
        <v>0.07626576160731938</v>
      </c>
      <c r="I13" s="24" t="n">
        <v>0.1375366597213097</v>
      </c>
    </row>
    <row r="14">
      <c r="B14" s="9" t="inlineStr">
        <is>
          <t>Mean Rank</t>
        </is>
      </c>
      <c r="C14" s="22" t="n">
        <v>2.689513158213742</v>
      </c>
      <c r="D14" s="22" t="n">
        <v>2.866578840395921</v>
      </c>
      <c r="E14" s="22" t="n">
        <v>3.195608540145209</v>
      </c>
      <c r="F14" s="22" t="n">
        <v>3.563277264413321</v>
      </c>
      <c r="G14" s="22" t="n">
        <v>3.674291174880723</v>
      </c>
      <c r="H14" s="22" t="n">
        <v>3.692750794127448</v>
      </c>
      <c r="I14" s="22" t="n">
        <v>3.744758661433916</v>
      </c>
    </row>
    <row r="15">
      <c r="B15" s="9" t="inlineStr">
        <is>
          <t>Standard Deviation</t>
        </is>
      </c>
      <c r="C15" s="19" t="n">
        <v>1.778891831787342</v>
      </c>
      <c r="D15" s="19" t="n">
        <v>1.747039455601958</v>
      </c>
      <c r="E15" s="19" t="n">
        <v>1.91874562416958</v>
      </c>
      <c r="F15" s="19" t="n">
        <v>1.850510335467312</v>
      </c>
      <c r="G15" s="19" t="n">
        <v>1.861201633015735</v>
      </c>
      <c r="H15" s="19" t="n">
        <v>1.772433138846726</v>
      </c>
      <c r="I15" s="19" t="n">
        <v>1.943725468744059</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2">
      <c r="B22">
        <f>HYPERLINK("#Contents!A1", "Return to Contents")</f>
        <v/>
      </c>
    </row>
  </sheetData>
  <pageMargins left="0.75" right="0.75" top="1" bottom="1" header="0.5" footer="0.5"/>
  <drawing xmlns:r="http://schemas.openxmlformats.org/officeDocument/2006/relationships" r:id="rId1"/>
</worksheet>
</file>

<file path=xl/worksheets/sheet73.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Employing more police officers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0.1030946781098878</v>
      </c>
      <c r="D9" s="24" t="n">
        <v>0.1211319465161525</v>
      </c>
      <c r="E9" s="24" t="n">
        <v>0.08528714535345683</v>
      </c>
      <c r="G9" s="24" t="n">
        <v>0.09640988575781757</v>
      </c>
      <c r="H9" s="24" t="n">
        <v>0.1065358141653348</v>
      </c>
      <c r="I9" s="24" t="n">
        <v>0.09263380816530288</v>
      </c>
      <c r="J9" s="24" t="n">
        <v>0.1050260555434999</v>
      </c>
      <c r="K9" s="24" t="n">
        <v>0.1330825900611522</v>
      </c>
      <c r="L9" s="24" t="n">
        <v>0.09147142986732336</v>
      </c>
      <c r="N9" s="24" t="n">
        <v>0.09381808981184428</v>
      </c>
      <c r="O9" s="24" t="n">
        <v>0.05831738782435675</v>
      </c>
      <c r="P9" s="24" t="n">
        <v>0.1007293084056169</v>
      </c>
      <c r="Q9" s="24" t="n">
        <v>0.1175648426520012</v>
      </c>
      <c r="R9" s="24" t="n">
        <v>0.1232952242141072</v>
      </c>
      <c r="S9" s="24" t="n">
        <v>0.1144385034757912</v>
      </c>
      <c r="T9" s="24" t="n">
        <v>0.1073894413476218</v>
      </c>
      <c r="U9" s="24" t="n">
        <v>0.08773231317164658</v>
      </c>
      <c r="V9" s="24" t="n">
        <v>0.117220353221855</v>
      </c>
      <c r="W9" s="24" t="n">
        <v>0.08862841165640034</v>
      </c>
      <c r="Y9" s="24" t="n">
        <v>0.07881268771457335</v>
      </c>
      <c r="Z9" s="24" t="n">
        <v>0.1254926034709143</v>
      </c>
      <c r="AA9" s="24" t="n">
        <v>0.09877063931296637</v>
      </c>
      <c r="AB9" s="24" t="n">
        <v>0.1098753353533729</v>
      </c>
      <c r="AD9" s="24" t="n">
        <v>0.1336521235051613</v>
      </c>
      <c r="AE9" s="24" t="n">
        <v>0.1015746272930644</v>
      </c>
      <c r="AF9" s="24" t="n">
        <v>0.1247637541331483</v>
      </c>
      <c r="AG9" s="24" t="n">
        <v>0.08092401414050095</v>
      </c>
      <c r="AH9" s="24" t="n">
        <v>0.08699579914632756</v>
      </c>
      <c r="AI9" s="24" t="n">
        <v>0.1232487967301679</v>
      </c>
      <c r="AJ9" s="24" t="n">
        <v>0.08631157674957878</v>
      </c>
      <c r="AL9" s="24" t="n">
        <v>0.1267072858071423</v>
      </c>
      <c r="AM9" s="24" t="n">
        <v>0.1054526006409224</v>
      </c>
      <c r="AN9" s="24" t="n">
        <v>0.09272311005161432</v>
      </c>
      <c r="AO9" s="24" t="n">
        <v>0.09748459779522629</v>
      </c>
      <c r="AP9" s="24" t="n">
        <v>0.09246539335487898</v>
      </c>
      <c r="AQ9" s="24" t="n">
        <v>0.0778811822203427</v>
      </c>
      <c r="AR9" s="24" t="n">
        <v>0.1321786977918059</v>
      </c>
      <c r="AS9" s="24" t="n">
        <v>0.09147759142703767</v>
      </c>
      <c r="AU9" s="24" t="n">
        <v>0.05856228379185274</v>
      </c>
      <c r="AV9" s="24" t="n">
        <v>0.1159309552014556</v>
      </c>
      <c r="AW9" s="24" t="n">
        <v>0.09711176665068946</v>
      </c>
      <c r="AX9" s="24" t="n">
        <v>0.1506339626153559</v>
      </c>
    </row>
    <row r="10" ht="19" customHeight="1">
      <c r="B10" s="26" t="inlineStr">
        <is>
          <t>2</t>
        </is>
      </c>
      <c r="C10" s="24" t="n">
        <v>0.1000081195901906</v>
      </c>
      <c r="D10" s="24" t="n">
        <v>0.1066592517814494</v>
      </c>
      <c r="E10" s="24" t="n">
        <v>0.09294346554792519</v>
      </c>
      <c r="G10" s="24" t="n">
        <v>0.08111974873624746</v>
      </c>
      <c r="H10" s="24" t="n">
        <v>0.09142364959752712</v>
      </c>
      <c r="I10" s="24" t="n">
        <v>0.09915164485346642</v>
      </c>
      <c r="J10" s="24" t="n">
        <v>0.1160785286694994</v>
      </c>
      <c r="K10" s="24" t="n">
        <v>0.08058318321541076</v>
      </c>
      <c r="L10" s="24" t="n">
        <v>0.1201292976623043</v>
      </c>
      <c r="N10" s="24" t="n">
        <v>0.1256421642348076</v>
      </c>
      <c r="O10" s="24" t="n">
        <v>0.1045359597904886</v>
      </c>
      <c r="P10" s="24" t="n">
        <v>0.08369936639322507</v>
      </c>
      <c r="Q10" s="24" t="n">
        <v>0.1003514453745611</v>
      </c>
      <c r="R10" s="24" t="n">
        <v>0.115038241580396</v>
      </c>
      <c r="S10" s="24" t="n">
        <v>0.1164877184958843</v>
      </c>
      <c r="T10" s="24" t="n">
        <v>0.1045219521945282</v>
      </c>
      <c r="U10" s="24" t="n">
        <v>0.09364212235003516</v>
      </c>
      <c r="V10" s="24" t="n">
        <v>0.1034645664904725</v>
      </c>
      <c r="W10" s="24" t="n">
        <v>0.07251914447196144</v>
      </c>
      <c r="Y10" s="24" t="n">
        <v>0.1197610445409376</v>
      </c>
      <c r="Z10" s="24" t="n">
        <v>0.09568715918765171</v>
      </c>
      <c r="AA10" s="24" t="n">
        <v>0.07713676015247317</v>
      </c>
      <c r="AB10" s="24" t="n">
        <v>0.1032869138464105</v>
      </c>
      <c r="AD10" s="24" t="n">
        <v>0.1283220423750037</v>
      </c>
      <c r="AE10" s="24" t="n">
        <v>0.08545875923125897</v>
      </c>
      <c r="AF10" s="24" t="n">
        <v>0.07996068883937242</v>
      </c>
      <c r="AG10" s="24" t="n">
        <v>0.1188022999688609</v>
      </c>
      <c r="AH10" s="24" t="n">
        <v>0.09233288617427311</v>
      </c>
      <c r="AI10" s="24" t="n">
        <v>0.1782427362603038</v>
      </c>
      <c r="AJ10" s="24" t="n">
        <v>0.09820933303803504</v>
      </c>
      <c r="AL10" s="24" t="n">
        <v>0.1438368375796129</v>
      </c>
      <c r="AM10" s="24" t="n">
        <v>0.07981334357408323</v>
      </c>
      <c r="AN10" s="24" t="n">
        <v>0.09312061191359394</v>
      </c>
      <c r="AO10" s="24" t="n">
        <v>0.1089383688967109</v>
      </c>
      <c r="AP10" s="24" t="n">
        <v>0.1038831111036164</v>
      </c>
      <c r="AQ10" s="24" t="n">
        <v>0.07783411711896054</v>
      </c>
      <c r="AR10" s="24" t="n">
        <v>0.07464828811100316</v>
      </c>
      <c r="AS10" s="24" t="n">
        <v>0.1102834493737133</v>
      </c>
      <c r="AU10" s="24" t="n">
        <v>0.0945697119863507</v>
      </c>
      <c r="AV10" s="24" t="n">
        <v>0.0891459659735313</v>
      </c>
      <c r="AW10" s="24" t="n">
        <v>0.1136271237998464</v>
      </c>
      <c r="AX10" s="24" t="n">
        <v>0.09623701616522116</v>
      </c>
    </row>
    <row r="11" ht="19" customHeight="1">
      <c r="B11" s="26" t="inlineStr">
        <is>
          <t>3</t>
        </is>
      </c>
      <c r="C11" s="24" t="n">
        <v>0.1377080341906543</v>
      </c>
      <c r="D11" s="24" t="n">
        <v>0.1349460829050731</v>
      </c>
      <c r="E11" s="24" t="n">
        <v>0.1408232718756499</v>
      </c>
      <c r="G11" s="24" t="n">
        <v>0.1620533550957216</v>
      </c>
      <c r="H11" s="24" t="n">
        <v>0.1543233119148632</v>
      </c>
      <c r="I11" s="24" t="n">
        <v>0.124296503892853</v>
      </c>
      <c r="J11" s="24" t="n">
        <v>0.1278294988162756</v>
      </c>
      <c r="K11" s="24" t="n">
        <v>0.1273101440211067</v>
      </c>
      <c r="L11" s="24" t="n">
        <v>0.1340126370590225</v>
      </c>
      <c r="N11" s="24" t="n">
        <v>0.06567728929834078</v>
      </c>
      <c r="O11" s="24" t="n">
        <v>0.2212853850426395</v>
      </c>
      <c r="P11" s="24" t="n">
        <v>0.190012794350297</v>
      </c>
      <c r="Q11" s="24" t="n">
        <v>0.1366831384483347</v>
      </c>
      <c r="R11" s="24" t="n">
        <v>0.1261182013363573</v>
      </c>
      <c r="S11" s="24" t="n">
        <v>0.1271704244922519</v>
      </c>
      <c r="T11" s="24" t="n">
        <v>0.1595557354655229</v>
      </c>
      <c r="U11" s="24" t="n">
        <v>0.1259602099944347</v>
      </c>
      <c r="V11" s="24" t="n">
        <v>0.1295547111728157</v>
      </c>
      <c r="W11" s="24" t="n">
        <v>0.1011961106527797</v>
      </c>
      <c r="Y11" s="24" t="n">
        <v>0.1295504881319549</v>
      </c>
      <c r="Z11" s="24" t="n">
        <v>0.1478167692467304</v>
      </c>
      <c r="AA11" s="24" t="n">
        <v>0.1427307935410923</v>
      </c>
      <c r="AB11" s="24" t="n">
        <v>0.1316052887174573</v>
      </c>
      <c r="AD11" s="24" t="n">
        <v>0.1358333695105704</v>
      </c>
      <c r="AE11" s="24" t="n">
        <v>0.1375350637073523</v>
      </c>
      <c r="AF11" s="24" t="n">
        <v>0.1361485465096483</v>
      </c>
      <c r="AG11" s="24" t="n">
        <v>0.1386926322879812</v>
      </c>
      <c r="AH11" s="24" t="n">
        <v>0.147645718016177</v>
      </c>
      <c r="AI11" s="24" t="n">
        <v>0.1368128285312804</v>
      </c>
      <c r="AJ11" s="24" t="n">
        <v>0.1332795199666706</v>
      </c>
      <c r="AL11" s="24" t="n">
        <v>0.1028883439197098</v>
      </c>
      <c r="AM11" s="24" t="n">
        <v>0.1337827947645751</v>
      </c>
      <c r="AN11" s="24" t="n">
        <v>0.1245050760766189</v>
      </c>
      <c r="AO11" s="24" t="n">
        <v>0.1579122535368742</v>
      </c>
      <c r="AP11" s="24" t="n">
        <v>0.1551606828225163</v>
      </c>
      <c r="AQ11" s="24" t="n">
        <v>0.1761306800945428</v>
      </c>
      <c r="AR11" s="24" t="n">
        <v>0.1339653203435203</v>
      </c>
      <c r="AS11" s="24" t="n">
        <v>0.09929552006872104</v>
      </c>
      <c r="AU11" s="24" t="n">
        <v>0.1376242649909971</v>
      </c>
      <c r="AV11" s="24" t="n">
        <v>0.156805945149765</v>
      </c>
      <c r="AW11" s="24" t="n">
        <v>0.1174667240919636</v>
      </c>
      <c r="AX11" s="24" t="n">
        <v>0.1487698462266914</v>
      </c>
    </row>
    <row r="12" ht="19" customHeight="1">
      <c r="B12" s="26" t="inlineStr">
        <is>
          <t>4</t>
        </is>
      </c>
      <c r="C12" s="24" t="n">
        <v>0.117837159833758</v>
      </c>
      <c r="D12" s="24" t="n">
        <v>0.1208053599293515</v>
      </c>
      <c r="E12" s="24" t="n">
        <v>0.1152874026328757</v>
      </c>
      <c r="G12" s="24" t="n">
        <v>0.1310088967727779</v>
      </c>
      <c r="H12" s="24" t="n">
        <v>0.08004763376407384</v>
      </c>
      <c r="I12" s="24" t="n">
        <v>0.1103772333298106</v>
      </c>
      <c r="J12" s="24" t="n">
        <v>0.08351775064668611</v>
      </c>
      <c r="K12" s="24" t="n">
        <v>0.1645002210218117</v>
      </c>
      <c r="L12" s="24" t="n">
        <v>0.1424222336258</v>
      </c>
      <c r="N12" s="24" t="n">
        <v>0.1603540295771053</v>
      </c>
      <c r="O12" s="24" t="n">
        <v>0.0767126970573823</v>
      </c>
      <c r="P12" s="24" t="n">
        <v>0.1230837936405292</v>
      </c>
      <c r="Q12" s="24" t="n">
        <v>0.08718294844318404</v>
      </c>
      <c r="R12" s="24" t="n">
        <v>0.1066571005547151</v>
      </c>
      <c r="S12" s="24" t="n">
        <v>0.06982574899619172</v>
      </c>
      <c r="T12" s="24" t="n">
        <v>0.1292180100507061</v>
      </c>
      <c r="U12" s="24" t="n">
        <v>0.1241601497762269</v>
      </c>
      <c r="V12" s="24" t="n">
        <v>0.1170756944810916</v>
      </c>
      <c r="W12" s="24" t="n">
        <v>0.1764700398364611</v>
      </c>
      <c r="Y12" s="24" t="n">
        <v>0.1336344622825955</v>
      </c>
      <c r="Z12" s="24" t="n">
        <v>0.1255766122470533</v>
      </c>
      <c r="AA12" s="24" t="n">
        <v>0.08586951057201918</v>
      </c>
      <c r="AB12" s="24" t="n">
        <v>0.120874052934343</v>
      </c>
      <c r="AD12" s="24" t="n">
        <v>0.1156904201822775</v>
      </c>
      <c r="AE12" s="24" t="n">
        <v>0.1212746365085156</v>
      </c>
      <c r="AF12" s="24" t="n">
        <v>0.1245310449733535</v>
      </c>
      <c r="AG12" s="24" t="n">
        <v>0.09078957926510474</v>
      </c>
      <c r="AH12" s="24" t="n">
        <v>0.1126063152131825</v>
      </c>
      <c r="AI12" s="24" t="n">
        <v>0.09805334824743836</v>
      </c>
      <c r="AJ12" s="24" t="n">
        <v>0.1247749884999722</v>
      </c>
      <c r="AL12" s="24" t="n">
        <v>0.1139904426049053</v>
      </c>
      <c r="AM12" s="24" t="n">
        <v>0.1269578398899969</v>
      </c>
      <c r="AN12" s="24" t="n">
        <v>0.1224912020233536</v>
      </c>
      <c r="AO12" s="24" t="n">
        <v>0.1240014832427647</v>
      </c>
      <c r="AP12" s="24" t="n">
        <v>0.1160988828731802</v>
      </c>
      <c r="AQ12" s="24" t="n">
        <v>0.124304538156741</v>
      </c>
      <c r="AR12" s="24" t="n">
        <v>0.09335038439885383</v>
      </c>
      <c r="AS12" s="24" t="n">
        <v>0.1093732594165297</v>
      </c>
      <c r="AU12" s="24" t="n">
        <v>0.1507355414617339</v>
      </c>
      <c r="AV12" s="24" t="n">
        <v>0.15769263323464</v>
      </c>
      <c r="AW12" s="24" t="n">
        <v>0.0845336079490097</v>
      </c>
      <c r="AX12" s="24" t="n">
        <v>0.08071595341756475</v>
      </c>
    </row>
    <row r="13" ht="19" customHeight="1">
      <c r="B13" s="26" t="inlineStr">
        <is>
          <t>5</t>
        </is>
      </c>
      <c r="C13" s="24" t="n">
        <v>0.1005028435730257</v>
      </c>
      <c r="D13" s="24" t="n">
        <v>0.1055210220938409</v>
      </c>
      <c r="E13" s="24" t="n">
        <v>0.09589571746121855</v>
      </c>
      <c r="G13" s="24" t="n">
        <v>0.1073602264929368</v>
      </c>
      <c r="H13" s="24" t="n">
        <v>0.0974079478039442</v>
      </c>
      <c r="I13" s="24" t="n">
        <v>0.08869663446722482</v>
      </c>
      <c r="J13" s="24" t="n">
        <v>0.1096080959356231</v>
      </c>
      <c r="K13" s="24" t="n">
        <v>0.08357873153325458</v>
      </c>
      <c r="L13" s="24" t="n">
        <v>0.1120282441535286</v>
      </c>
      <c r="N13" s="24" t="n">
        <v>0.0965784980523897</v>
      </c>
      <c r="O13" s="24" t="n">
        <v>0.09927329844284311</v>
      </c>
      <c r="P13" s="24" t="n">
        <v>0.08400365983080063</v>
      </c>
      <c r="Q13" s="24" t="n">
        <v>0.1029597404191806</v>
      </c>
      <c r="R13" s="24" t="n">
        <v>0.1194478740022276</v>
      </c>
      <c r="S13" s="24" t="n">
        <v>0.08788942406883965</v>
      </c>
      <c r="T13" s="24" t="n">
        <v>0.08845999013207188</v>
      </c>
      <c r="U13" s="24" t="n">
        <v>0.1099713776960839</v>
      </c>
      <c r="V13" s="24" t="n">
        <v>0.09456795333654222</v>
      </c>
      <c r="W13" s="24" t="n">
        <v>0.1280946590486666</v>
      </c>
      <c r="Y13" s="24" t="n">
        <v>0.0912039917106876</v>
      </c>
      <c r="Z13" s="24" t="n">
        <v>0.09299456941683606</v>
      </c>
      <c r="AA13" s="24" t="n">
        <v>0.1139284843892956</v>
      </c>
      <c r="AB13" s="24" t="n">
        <v>0.1065246282401581</v>
      </c>
      <c r="AD13" s="24" t="n">
        <v>0.09040374482327895</v>
      </c>
      <c r="AE13" s="24" t="n">
        <v>0.1174457481839018</v>
      </c>
      <c r="AF13" s="24" t="n">
        <v>0.09653275321706101</v>
      </c>
      <c r="AG13" s="24" t="n">
        <v>0.1018463241181342</v>
      </c>
      <c r="AH13" s="24" t="n">
        <v>0.09846673389389332</v>
      </c>
      <c r="AI13" s="24" t="n">
        <v>0.05190683469670253</v>
      </c>
      <c r="AJ13" s="24" t="n">
        <v>0.09044695891652475</v>
      </c>
      <c r="AL13" s="24" t="n">
        <v>0.08830194187359068</v>
      </c>
      <c r="AM13" s="24" t="n">
        <v>0.1128570187909475</v>
      </c>
      <c r="AN13" s="24" t="n">
        <v>0.120480783354783</v>
      </c>
      <c r="AO13" s="24" t="n">
        <v>0.08615513540736487</v>
      </c>
      <c r="AP13" s="24" t="n">
        <v>0.100129482545562</v>
      </c>
      <c r="AQ13" s="24" t="n">
        <v>0.1037146454243386</v>
      </c>
      <c r="AR13" s="24" t="n">
        <v>0.07495050089380517</v>
      </c>
      <c r="AS13" s="24" t="n">
        <v>0.1227653944911664</v>
      </c>
      <c r="AU13" s="24" t="n">
        <v>0.134555298849589</v>
      </c>
      <c r="AV13" s="24" t="n">
        <v>0.08934669817576774</v>
      </c>
      <c r="AW13" s="24" t="n">
        <v>0.1000095431292247</v>
      </c>
      <c r="AX13" s="24" t="n">
        <v>0.07688109740235574</v>
      </c>
    </row>
    <row r="14" ht="19" customHeight="1">
      <c r="B14" s="26" t="inlineStr">
        <is>
          <t>6</t>
        </is>
      </c>
      <c r="C14" s="24" t="n">
        <v>0.0832912358523286</v>
      </c>
      <c r="D14" s="24" t="n">
        <v>0.06540568366618171</v>
      </c>
      <c r="E14" s="24" t="n">
        <v>0.100635232834329</v>
      </c>
      <c r="G14" s="24" t="n">
        <v>0.09732293678104915</v>
      </c>
      <c r="H14" s="24" t="n">
        <v>0.0899775494314313</v>
      </c>
      <c r="I14" s="24" t="n">
        <v>0.0826778520657947</v>
      </c>
      <c r="J14" s="24" t="n">
        <v>0.07976472806666501</v>
      </c>
      <c r="K14" s="24" t="n">
        <v>0.0689691278024254</v>
      </c>
      <c r="L14" s="24" t="n">
        <v>0.08158253571494997</v>
      </c>
      <c r="N14" s="24" t="n">
        <v>0.1079313112237364</v>
      </c>
      <c r="O14" s="24" t="n">
        <v>0.07471902455390214</v>
      </c>
      <c r="P14" s="24" t="n">
        <v>0.06379831639300682</v>
      </c>
      <c r="Q14" s="24" t="n">
        <v>0.111847845444694</v>
      </c>
      <c r="R14" s="24" t="n">
        <v>0.08312253234447624</v>
      </c>
      <c r="S14" s="24" t="n">
        <v>0.06401713567473317</v>
      </c>
      <c r="T14" s="24" t="n">
        <v>0.07926605599622832</v>
      </c>
      <c r="U14" s="24" t="n">
        <v>0.09480969054403415</v>
      </c>
      <c r="V14" s="24" t="n">
        <v>0.08235361050224252</v>
      </c>
      <c r="W14" s="24" t="n">
        <v>0.07822108967243326</v>
      </c>
      <c r="Y14" s="24" t="n">
        <v>0.08092746580041336</v>
      </c>
      <c r="Z14" s="24" t="n">
        <v>0.09211482248642358</v>
      </c>
      <c r="AA14" s="24" t="n">
        <v>0.08948591339095455</v>
      </c>
      <c r="AB14" s="24" t="n">
        <v>0.07123390834821565</v>
      </c>
      <c r="AD14" s="24" t="n">
        <v>0.06585227772692323</v>
      </c>
      <c r="AE14" s="24" t="n">
        <v>0.08316573699454106</v>
      </c>
      <c r="AF14" s="24" t="n">
        <v>0.08689998997790031</v>
      </c>
      <c r="AG14" s="24" t="n">
        <v>0.08274967264723278</v>
      </c>
      <c r="AH14" s="24" t="n">
        <v>0.09882987598168634</v>
      </c>
      <c r="AI14" s="24" t="n">
        <v>0.09840672908875892</v>
      </c>
      <c r="AJ14" s="24" t="n">
        <v>0.08492533880136431</v>
      </c>
      <c r="AL14" s="24" t="n">
        <v>0.07059942938477846</v>
      </c>
      <c r="AM14" s="24" t="n">
        <v>0.0857194245726256</v>
      </c>
      <c r="AN14" s="24" t="n">
        <v>0.08690924800221629</v>
      </c>
      <c r="AO14" s="24" t="n">
        <v>0.05654672780755281</v>
      </c>
      <c r="AP14" s="24" t="n">
        <v>0.09297587950511263</v>
      </c>
      <c r="AQ14" s="24" t="n">
        <v>0.06833649253985273</v>
      </c>
      <c r="AR14" s="24" t="n">
        <v>0.1185321326744566</v>
      </c>
      <c r="AS14" s="24" t="n">
        <v>0.07769119554084754</v>
      </c>
      <c r="AU14" s="24" t="n">
        <v>0.06625802555215775</v>
      </c>
      <c r="AV14" s="24" t="n">
        <v>0.08640923323964494</v>
      </c>
      <c r="AW14" s="24" t="n">
        <v>0.09830415065887262</v>
      </c>
      <c r="AX14" s="24" t="n">
        <v>0.0684059569399995</v>
      </c>
    </row>
    <row r="15" ht="19" customHeight="1">
      <c r="B15" s="26" t="inlineStr">
        <is>
          <t>7</t>
        </is>
      </c>
      <c r="C15" s="24" t="n">
        <v>0.07626576160731938</v>
      </c>
      <c r="D15" s="24" t="n">
        <v>0.06931129917581091</v>
      </c>
      <c r="E15" s="24" t="n">
        <v>0.08329771655987293</v>
      </c>
      <c r="G15" s="24" t="n">
        <v>0.08021626702625201</v>
      </c>
      <c r="H15" s="24" t="n">
        <v>0.06240513128988192</v>
      </c>
      <c r="I15" s="24" t="n">
        <v>0.05803269335297548</v>
      </c>
      <c r="J15" s="24" t="n">
        <v>0.09287581311078891</v>
      </c>
      <c r="K15" s="24" t="n">
        <v>0.08969098861639486</v>
      </c>
      <c r="L15" s="24" t="n">
        <v>0.07719027830021048</v>
      </c>
      <c r="N15" s="24" t="n">
        <v>0.06658129150577502</v>
      </c>
      <c r="O15" s="24" t="n">
        <v>0.07232930258334509</v>
      </c>
      <c r="P15" s="24" t="n">
        <v>0.09358318426336701</v>
      </c>
      <c r="Q15" s="24" t="n">
        <v>0.08512014749491253</v>
      </c>
      <c r="R15" s="24" t="n">
        <v>0.0294368181038953</v>
      </c>
      <c r="S15" s="24" t="n">
        <v>0.08517865960462247</v>
      </c>
      <c r="T15" s="24" t="n">
        <v>0.0694210651006012</v>
      </c>
      <c r="U15" s="24" t="n">
        <v>0.0873078323781423</v>
      </c>
      <c r="V15" s="24" t="n">
        <v>0.07967469235307562</v>
      </c>
      <c r="W15" s="24" t="n">
        <v>0.06547541735292764</v>
      </c>
      <c r="Y15" s="24" t="n">
        <v>0.06743594888717415</v>
      </c>
      <c r="Z15" s="24" t="n">
        <v>0.0707060731193004</v>
      </c>
      <c r="AA15" s="24" t="n">
        <v>0.09955002943271116</v>
      </c>
      <c r="AB15" s="24" t="n">
        <v>0.07108276030929522</v>
      </c>
      <c r="AD15" s="24" t="n">
        <v>0.06406458812422947</v>
      </c>
      <c r="AE15" s="24" t="n">
        <v>0.07598753366989469</v>
      </c>
      <c r="AF15" s="24" t="n">
        <v>0.07747525867212957</v>
      </c>
      <c r="AG15" s="24" t="n">
        <v>0.08030099379292044</v>
      </c>
      <c r="AH15" s="24" t="n">
        <v>0.07664958390746957</v>
      </c>
      <c r="AI15" s="24" t="n">
        <v>0.07556475466760659</v>
      </c>
      <c r="AJ15" s="24" t="n">
        <v>0.08520189717296202</v>
      </c>
      <c r="AL15" s="24" t="n">
        <v>0.06254897697317977</v>
      </c>
      <c r="AM15" s="24" t="n">
        <v>0.06734454704417765</v>
      </c>
      <c r="AN15" s="24" t="n">
        <v>0.07803379277661371</v>
      </c>
      <c r="AO15" s="24" t="n">
        <v>0.06122804648811143</v>
      </c>
      <c r="AP15" s="24" t="n">
        <v>0.09327367847604721</v>
      </c>
      <c r="AQ15" s="24" t="n">
        <v>0.08094203138698167</v>
      </c>
      <c r="AR15" s="24" t="n">
        <v>0.08124456224290282</v>
      </c>
      <c r="AS15" s="24" t="n">
        <v>0.08920991505252648</v>
      </c>
      <c r="AU15" s="24" t="n">
        <v>0.06065863336363408</v>
      </c>
      <c r="AV15" s="24" t="n">
        <v>0.07246429078796543</v>
      </c>
      <c r="AW15" s="24" t="n">
        <v>0.08868983102775706</v>
      </c>
      <c r="AX15" s="24" t="n">
        <v>0.07625800051871277</v>
      </c>
    </row>
    <row r="16" ht="19" customHeight="1">
      <c r="B16" s="26" t="inlineStr">
        <is>
          <t>Not Selected</t>
        </is>
      </c>
      <c r="C16" s="24" t="n">
        <v>0.2812921672428356</v>
      </c>
      <c r="D16" s="24" t="n">
        <v>0.27621935393214</v>
      </c>
      <c r="E16" s="24" t="n">
        <v>0.285830047734672</v>
      </c>
      <c r="G16" s="24" t="n">
        <v>0.2445086833371976</v>
      </c>
      <c r="H16" s="24" t="n">
        <v>0.3178789620329436</v>
      </c>
      <c r="I16" s="24" t="n">
        <v>0.3441336298725721</v>
      </c>
      <c r="J16" s="24" t="n">
        <v>0.2852995292109619</v>
      </c>
      <c r="K16" s="24" t="n">
        <v>0.2522850137284436</v>
      </c>
      <c r="L16" s="24" t="n">
        <v>0.2411633436168606</v>
      </c>
      <c r="N16" s="24" t="n">
        <v>0.2834173262960007</v>
      </c>
      <c r="O16" s="24" t="n">
        <v>0.2928269447050426</v>
      </c>
      <c r="P16" s="24" t="n">
        <v>0.2610895767231573</v>
      </c>
      <c r="Q16" s="24" t="n">
        <v>0.2582898917231319</v>
      </c>
      <c r="R16" s="24" t="n">
        <v>0.2968840078638253</v>
      </c>
      <c r="S16" s="24" t="n">
        <v>0.3349923851916855</v>
      </c>
      <c r="T16" s="24" t="n">
        <v>0.2621677497127197</v>
      </c>
      <c r="U16" s="24" t="n">
        <v>0.2764163040893961</v>
      </c>
      <c r="V16" s="24" t="n">
        <v>0.276088418441905</v>
      </c>
      <c r="W16" s="24" t="n">
        <v>0.2893951273083699</v>
      </c>
      <c r="Y16" s="24" t="n">
        <v>0.2986739109316634</v>
      </c>
      <c r="Z16" s="24" t="n">
        <v>0.2496113908250902</v>
      </c>
      <c r="AA16" s="24" t="n">
        <v>0.2925278692084877</v>
      </c>
      <c r="AB16" s="24" t="n">
        <v>0.2855171122507476</v>
      </c>
      <c r="AD16" s="24" t="n">
        <v>0.2661814337525555</v>
      </c>
      <c r="AE16" s="24" t="n">
        <v>0.2775578944114712</v>
      </c>
      <c r="AF16" s="24" t="n">
        <v>0.2736879636773865</v>
      </c>
      <c r="AG16" s="24" t="n">
        <v>0.3058944837792645</v>
      </c>
      <c r="AH16" s="24" t="n">
        <v>0.2864730876669904</v>
      </c>
      <c r="AI16" s="24" t="n">
        <v>0.2377639717777415</v>
      </c>
      <c r="AJ16" s="24" t="n">
        <v>0.2968503868548923</v>
      </c>
      <c r="AL16" s="24" t="n">
        <v>0.2911267418570804</v>
      </c>
      <c r="AM16" s="24" t="n">
        <v>0.2880724307226715</v>
      </c>
      <c r="AN16" s="24" t="n">
        <v>0.2817361758012064</v>
      </c>
      <c r="AO16" s="24" t="n">
        <v>0.3077333868253949</v>
      </c>
      <c r="AP16" s="24" t="n">
        <v>0.2460128893190862</v>
      </c>
      <c r="AQ16" s="24" t="n">
        <v>0.2908563130582399</v>
      </c>
      <c r="AR16" s="24" t="n">
        <v>0.2911301135436524</v>
      </c>
      <c r="AS16" s="24" t="n">
        <v>0.2999036746294578</v>
      </c>
      <c r="AU16" s="24" t="n">
        <v>0.2970362400036846</v>
      </c>
      <c r="AV16" s="24" t="n">
        <v>0.2322042782372299</v>
      </c>
      <c r="AW16" s="24" t="n">
        <v>0.3002572526926364</v>
      </c>
      <c r="AX16" s="24" t="n">
        <v>0.3020981667140988</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4.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Toughening sentences for crimes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0.179426721666285</v>
      </c>
      <c r="D9" s="24" t="n">
        <v>0.1600644039379665</v>
      </c>
      <c r="E9" s="24" t="n">
        <v>0.1980494149976299</v>
      </c>
      <c r="G9" s="24" t="n">
        <v>0.1205605596548581</v>
      </c>
      <c r="H9" s="24" t="n">
        <v>0.1431168671982919</v>
      </c>
      <c r="I9" s="24" t="n">
        <v>0.1892634230261546</v>
      </c>
      <c r="J9" s="24" t="n">
        <v>0.2152881588297405</v>
      </c>
      <c r="K9" s="24" t="n">
        <v>0.2290353032436525</v>
      </c>
      <c r="L9" s="24" t="n">
        <v>0.1773631069243659</v>
      </c>
      <c r="N9" s="24" t="n">
        <v>0.1751776026995431</v>
      </c>
      <c r="O9" s="24" t="n">
        <v>0.1916571099210771</v>
      </c>
      <c r="P9" s="24" t="n">
        <v>0.1621775307114177</v>
      </c>
      <c r="Q9" s="24" t="n">
        <v>0.2091598494171459</v>
      </c>
      <c r="R9" s="24" t="n">
        <v>0.1286592633518966</v>
      </c>
      <c r="S9" s="24" t="n">
        <v>0.2312395613080052</v>
      </c>
      <c r="T9" s="24" t="n">
        <v>0.1823038745228738</v>
      </c>
      <c r="U9" s="24" t="n">
        <v>0.1708577088303563</v>
      </c>
      <c r="V9" s="24" t="n">
        <v>0.1718345750243822</v>
      </c>
      <c r="W9" s="24" t="n">
        <v>0.1801264603200894</v>
      </c>
      <c r="Y9" s="24" t="n">
        <v>0.1548042350367062</v>
      </c>
      <c r="Z9" s="24" t="n">
        <v>0.1575625019279211</v>
      </c>
      <c r="AA9" s="24" t="n">
        <v>0.202248815660127</v>
      </c>
      <c r="AB9" s="24" t="n">
        <v>0.208630624600071</v>
      </c>
      <c r="AD9" s="24" t="n">
        <v>0.2000803580650063</v>
      </c>
      <c r="AE9" s="24" t="n">
        <v>0.1339128592418232</v>
      </c>
      <c r="AF9" s="24" t="n">
        <v>0.1036754132624614</v>
      </c>
      <c r="AG9" s="24" t="n">
        <v>0.1118619468331388</v>
      </c>
      <c r="AH9" s="24" t="n">
        <v>0.2607377291206356</v>
      </c>
      <c r="AI9" s="24" t="n">
        <v>0.1679889161529745</v>
      </c>
      <c r="AJ9" s="24" t="n">
        <v>0.2259129051062445</v>
      </c>
      <c r="AL9" s="24" t="n">
        <v>0.1777192238359134</v>
      </c>
      <c r="AM9" s="24" t="n">
        <v>0.1115290377462229</v>
      </c>
      <c r="AN9" s="24" t="n">
        <v>0.1256162093499193</v>
      </c>
      <c r="AO9" s="24" t="n">
        <v>0.09796602961559146</v>
      </c>
      <c r="AP9" s="24" t="n">
        <v>0.2666384987885682</v>
      </c>
      <c r="AQ9" s="24" t="n">
        <v>0.2145905383424795</v>
      </c>
      <c r="AR9" s="24" t="n">
        <v>0.1859293233425748</v>
      </c>
      <c r="AS9" s="24" t="n">
        <v>0.2790627694056355</v>
      </c>
      <c r="AU9" s="24" t="n">
        <v>0.05274416970087872</v>
      </c>
      <c r="AV9" s="24" t="n">
        <v>0.2682076799885091</v>
      </c>
      <c r="AW9" s="24" t="n">
        <v>0.2114643843725266</v>
      </c>
      <c r="AX9" s="24" t="n">
        <v>0.1273612657516761</v>
      </c>
    </row>
    <row r="10" ht="19" customHeight="1">
      <c r="B10" s="26" t="inlineStr">
        <is>
          <t>2</t>
        </is>
      </c>
      <c r="C10" s="24" t="n">
        <v>0.1564958188297366</v>
      </c>
      <c r="D10" s="24" t="n">
        <v>0.1531862666510149</v>
      </c>
      <c r="E10" s="24" t="n">
        <v>0.1602031369522033</v>
      </c>
      <c r="G10" s="24" t="n">
        <v>0.1321204289732708</v>
      </c>
      <c r="H10" s="24" t="n">
        <v>0.1143314492809132</v>
      </c>
      <c r="I10" s="24" t="n">
        <v>0.1411006657573456</v>
      </c>
      <c r="J10" s="24" t="n">
        <v>0.1749387937062437</v>
      </c>
      <c r="K10" s="24" t="n">
        <v>0.1862084263312008</v>
      </c>
      <c r="L10" s="24" t="n">
        <v>0.1843727126303618</v>
      </c>
      <c r="N10" s="24" t="n">
        <v>0.1666317824665613</v>
      </c>
      <c r="O10" s="24" t="n">
        <v>0.1403383867516033</v>
      </c>
      <c r="P10" s="24" t="n">
        <v>0.1143902060656683</v>
      </c>
      <c r="Q10" s="24" t="n">
        <v>0.1723218611923535</v>
      </c>
      <c r="R10" s="24" t="n">
        <v>0.1329490119031289</v>
      </c>
      <c r="S10" s="24" t="n">
        <v>0.1463186646986205</v>
      </c>
      <c r="T10" s="24" t="n">
        <v>0.1900641195199802</v>
      </c>
      <c r="U10" s="24" t="n">
        <v>0.1575737657146386</v>
      </c>
      <c r="V10" s="24" t="n">
        <v>0.1825332330838831</v>
      </c>
      <c r="W10" s="24" t="n">
        <v>0.1504066783570527</v>
      </c>
      <c r="Y10" s="24" t="n">
        <v>0.1519242892351997</v>
      </c>
      <c r="Z10" s="24" t="n">
        <v>0.1592583764252195</v>
      </c>
      <c r="AA10" s="24" t="n">
        <v>0.1612238240098634</v>
      </c>
      <c r="AB10" s="24" t="n">
        <v>0.1544048914492139</v>
      </c>
      <c r="AD10" s="24" t="n">
        <v>0.1877407001523034</v>
      </c>
      <c r="AE10" s="24" t="n">
        <v>0.1423324624411901</v>
      </c>
      <c r="AF10" s="24" t="n">
        <v>0.1136895106612201</v>
      </c>
      <c r="AG10" s="24" t="n">
        <v>0.1299012308316382</v>
      </c>
      <c r="AH10" s="24" t="n">
        <v>0.2044343258365788</v>
      </c>
      <c r="AI10" s="24" t="n">
        <v>0.1663744232796805</v>
      </c>
      <c r="AJ10" s="24" t="n">
        <v>0.1423486311391786</v>
      </c>
      <c r="AL10" s="24" t="n">
        <v>0.1792126706598996</v>
      </c>
      <c r="AM10" s="24" t="n">
        <v>0.1313656721701885</v>
      </c>
      <c r="AN10" s="24" t="n">
        <v>0.1530565659001737</v>
      </c>
      <c r="AO10" s="24" t="n">
        <v>0.08233117318242696</v>
      </c>
      <c r="AP10" s="24" t="n">
        <v>0.1962627781643485</v>
      </c>
      <c r="AQ10" s="24" t="n">
        <v>0.142475058024208</v>
      </c>
      <c r="AR10" s="24" t="n">
        <v>0.1428318979749972</v>
      </c>
      <c r="AS10" s="24" t="n">
        <v>0.2276441234980579</v>
      </c>
      <c r="AU10" s="24" t="n">
        <v>0.05477146804198018</v>
      </c>
      <c r="AV10" s="24" t="n">
        <v>0.2411219387903639</v>
      </c>
      <c r="AW10" s="24" t="n">
        <v>0.1597121161753689</v>
      </c>
      <c r="AX10" s="24" t="n">
        <v>0.1397606992382056</v>
      </c>
    </row>
    <row r="11" ht="19" customHeight="1">
      <c r="B11" s="26" t="inlineStr">
        <is>
          <t>3</t>
        </is>
      </c>
      <c r="C11" s="24" t="n">
        <v>0.1238372440291683</v>
      </c>
      <c r="D11" s="24" t="n">
        <v>0.1270569090033437</v>
      </c>
      <c r="E11" s="24" t="n">
        <v>0.1193864163459875</v>
      </c>
      <c r="G11" s="24" t="n">
        <v>0.1033304850803426</v>
      </c>
      <c r="H11" s="24" t="n">
        <v>0.1442313096691969</v>
      </c>
      <c r="I11" s="24" t="n">
        <v>0.1307649079836099</v>
      </c>
      <c r="J11" s="24" t="n">
        <v>0.1014742765848592</v>
      </c>
      <c r="K11" s="24" t="n">
        <v>0.1150101939535948</v>
      </c>
      <c r="L11" s="24" t="n">
        <v>0.1392517859357212</v>
      </c>
      <c r="N11" s="24" t="n">
        <v>0.1047751860012476</v>
      </c>
      <c r="O11" s="24" t="n">
        <v>0.1059979190808045</v>
      </c>
      <c r="P11" s="24" t="n">
        <v>0.130487884314279</v>
      </c>
      <c r="Q11" s="24" t="n">
        <v>0.1237615829840647</v>
      </c>
      <c r="R11" s="24" t="n">
        <v>0.1758069885201371</v>
      </c>
      <c r="S11" s="24" t="n">
        <v>0.09429321491555019</v>
      </c>
      <c r="T11" s="24" t="n">
        <v>0.0829757414287611</v>
      </c>
      <c r="U11" s="24" t="n">
        <v>0.1288165666541352</v>
      </c>
      <c r="V11" s="24" t="n">
        <v>0.1388044043747665</v>
      </c>
      <c r="W11" s="24" t="n">
        <v>0.1363300959731264</v>
      </c>
      <c r="Y11" s="24" t="n">
        <v>0.1210260820198815</v>
      </c>
      <c r="Z11" s="24" t="n">
        <v>0.1306084652795352</v>
      </c>
      <c r="AA11" s="24" t="n">
        <v>0.1308474745420027</v>
      </c>
      <c r="AB11" s="24" t="n">
        <v>0.1136757684900227</v>
      </c>
      <c r="AD11" s="24" t="n">
        <v>0.1231312863946177</v>
      </c>
      <c r="AE11" s="24" t="n">
        <v>0.1141200651390339</v>
      </c>
      <c r="AF11" s="24" t="n">
        <v>0.1206400521352341</v>
      </c>
      <c r="AG11" s="24" t="n">
        <v>0.1208165162543543</v>
      </c>
      <c r="AH11" s="24" t="n">
        <v>0.1525050208119003</v>
      </c>
      <c r="AI11" s="24" t="n">
        <v>0.1206460607434712</v>
      </c>
      <c r="AJ11" s="24" t="n">
        <v>0.1224455988335225</v>
      </c>
      <c r="AL11" s="24" t="n">
        <v>0.09670295283559387</v>
      </c>
      <c r="AM11" s="24" t="n">
        <v>0.1232644296299327</v>
      </c>
      <c r="AN11" s="24" t="n">
        <v>0.09347760311650401</v>
      </c>
      <c r="AO11" s="24" t="n">
        <v>0.1702123443978809</v>
      </c>
      <c r="AP11" s="24" t="n">
        <v>0.136424983557057</v>
      </c>
      <c r="AQ11" s="24" t="n">
        <v>0.1157387306619474</v>
      </c>
      <c r="AR11" s="24" t="n">
        <v>0.1601070801770698</v>
      </c>
      <c r="AS11" s="24" t="n">
        <v>0.04585675317749924</v>
      </c>
      <c r="AU11" s="24" t="n">
        <v>0.08091582771131149</v>
      </c>
      <c r="AV11" s="24" t="n">
        <v>0.1339883009627827</v>
      </c>
      <c r="AW11" s="24" t="n">
        <v>0.1346260220787145</v>
      </c>
      <c r="AX11" s="24" t="n">
        <v>0.138840103263483</v>
      </c>
    </row>
    <row r="12" ht="19" customHeight="1">
      <c r="B12" s="26" t="inlineStr">
        <is>
          <t>4</t>
        </is>
      </c>
      <c r="C12" s="24" t="n">
        <v>0.06975170447199182</v>
      </c>
      <c r="D12" s="24" t="n">
        <v>0.06912653553718416</v>
      </c>
      <c r="E12" s="24" t="n">
        <v>0.07057267498691477</v>
      </c>
      <c r="G12" s="24" t="n">
        <v>0.08341998106585595</v>
      </c>
      <c r="H12" s="24" t="n">
        <v>0.0830646018340272</v>
      </c>
      <c r="I12" s="24" t="n">
        <v>0.03893804332301496</v>
      </c>
      <c r="J12" s="24" t="n">
        <v>0.07881426316463573</v>
      </c>
      <c r="K12" s="24" t="n">
        <v>0.08608461544374085</v>
      </c>
      <c r="L12" s="24" t="n">
        <v>0.05654607864518885</v>
      </c>
      <c r="N12" s="24" t="n">
        <v>0.07268694964411107</v>
      </c>
      <c r="O12" s="24" t="n">
        <v>0.1210391015195358</v>
      </c>
      <c r="P12" s="24" t="n">
        <v>0.08597053129299474</v>
      </c>
      <c r="Q12" s="24" t="n">
        <v>0.05732812099422419</v>
      </c>
      <c r="R12" s="24" t="n">
        <v>0.0929413554422218</v>
      </c>
      <c r="S12" s="24" t="n">
        <v>0.06231490867897239</v>
      </c>
      <c r="T12" s="24" t="n">
        <v>0.07352797539154242</v>
      </c>
      <c r="U12" s="24" t="n">
        <v>0.06486329571266973</v>
      </c>
      <c r="V12" s="24" t="n">
        <v>0.04612486006954206</v>
      </c>
      <c r="W12" s="24" t="n">
        <v>0.06314111467594133</v>
      </c>
      <c r="Y12" s="24" t="n">
        <v>0.06403940066501589</v>
      </c>
      <c r="Z12" s="24" t="n">
        <v>0.08058203222161221</v>
      </c>
      <c r="AA12" s="24" t="n">
        <v>0.07096686251178229</v>
      </c>
      <c r="AB12" s="24" t="n">
        <v>0.06360977330440425</v>
      </c>
      <c r="AD12" s="24" t="n">
        <v>0.05953493477380706</v>
      </c>
      <c r="AE12" s="24" t="n">
        <v>0.08638777112530364</v>
      </c>
      <c r="AF12" s="24" t="n">
        <v>0.05250607992364943</v>
      </c>
      <c r="AG12" s="24" t="n">
        <v>0.06661516683010008</v>
      </c>
      <c r="AH12" s="24" t="n">
        <v>0.03675879063436815</v>
      </c>
      <c r="AI12" s="24" t="n">
        <v>0.1275912665753653</v>
      </c>
      <c r="AJ12" s="24" t="n">
        <v>0.07652644346840759</v>
      </c>
      <c r="AL12" s="24" t="n">
        <v>0.07141346757238708</v>
      </c>
      <c r="AM12" s="24" t="n">
        <v>0.07335549107527606</v>
      </c>
      <c r="AN12" s="24" t="n">
        <v>0.05610440459294515</v>
      </c>
      <c r="AO12" s="24" t="n">
        <v>0.07378928671535313</v>
      </c>
      <c r="AP12" s="24" t="n">
        <v>0.05093323706974068</v>
      </c>
      <c r="AQ12" s="24" t="n">
        <v>0.09470557706846226</v>
      </c>
      <c r="AR12" s="24" t="n">
        <v>0.09301464711364787</v>
      </c>
      <c r="AS12" s="24" t="n">
        <v>0.07419195435469761</v>
      </c>
      <c r="AU12" s="24" t="n">
        <v>0.06912377788449141</v>
      </c>
      <c r="AV12" s="24" t="n">
        <v>0.07043599312999847</v>
      </c>
      <c r="AW12" s="24" t="n">
        <v>0.07539264526501188</v>
      </c>
      <c r="AX12" s="24" t="n">
        <v>0.05769103030629111</v>
      </c>
    </row>
    <row r="13" ht="19" customHeight="1">
      <c r="B13" s="26" t="inlineStr">
        <is>
          <t>5</t>
        </is>
      </c>
      <c r="C13" s="24" t="n">
        <v>0.06901595379218535</v>
      </c>
      <c r="D13" s="24" t="n">
        <v>0.05998449187828232</v>
      </c>
      <c r="E13" s="24" t="n">
        <v>0.07805789992872894</v>
      </c>
      <c r="G13" s="24" t="n">
        <v>0.07438997886237937</v>
      </c>
      <c r="H13" s="24" t="n">
        <v>0.0568655053911609</v>
      </c>
      <c r="I13" s="24" t="n">
        <v>0.06958202763777015</v>
      </c>
      <c r="J13" s="24" t="n">
        <v>0.07180078239682389</v>
      </c>
      <c r="K13" s="24" t="n">
        <v>0.05948271200387813</v>
      </c>
      <c r="L13" s="24" t="n">
        <v>0.07902914400109939</v>
      </c>
      <c r="N13" s="24" t="n">
        <v>0.0604500006293593</v>
      </c>
      <c r="O13" s="24" t="n">
        <v>0.07777903613903822</v>
      </c>
      <c r="P13" s="24" t="n">
        <v>0.1099751675081676</v>
      </c>
      <c r="Q13" s="24" t="n">
        <v>0.1014873334290828</v>
      </c>
      <c r="R13" s="24" t="n">
        <v>0.05814404661133653</v>
      </c>
      <c r="S13" s="24" t="n">
        <v>0.0748762804646332</v>
      </c>
      <c r="T13" s="24" t="n">
        <v>0.05397139672784847</v>
      </c>
      <c r="U13" s="24" t="n">
        <v>0.06656247641587767</v>
      </c>
      <c r="V13" s="24" t="n">
        <v>0.05132691662593349</v>
      </c>
      <c r="W13" s="24" t="n">
        <v>0.03406594753994249</v>
      </c>
      <c r="Y13" s="24" t="n">
        <v>0.05003164614517834</v>
      </c>
      <c r="Z13" s="24" t="n">
        <v>0.07273940986814315</v>
      </c>
      <c r="AA13" s="24" t="n">
        <v>0.09161589065343424</v>
      </c>
      <c r="AB13" s="24" t="n">
        <v>0.06576611420620979</v>
      </c>
      <c r="AD13" s="24" t="n">
        <v>0.07276048873751115</v>
      </c>
      <c r="AE13" s="24" t="n">
        <v>0.08531665300225476</v>
      </c>
      <c r="AF13" s="24" t="n">
        <v>0.07028251034324584</v>
      </c>
      <c r="AG13" s="24" t="n">
        <v>0.06591383303781835</v>
      </c>
      <c r="AH13" s="24" t="n">
        <v>0.04031295383015927</v>
      </c>
      <c r="AI13" s="24" t="n">
        <v>0.02021158445960497</v>
      </c>
      <c r="AJ13" s="24" t="n">
        <v>0.06548909864050025</v>
      </c>
      <c r="AL13" s="24" t="n">
        <v>0.0578502790792815</v>
      </c>
      <c r="AM13" s="24" t="n">
        <v>0.08412928512016414</v>
      </c>
      <c r="AN13" s="24" t="n">
        <v>0.05470592731931289</v>
      </c>
      <c r="AO13" s="24" t="n">
        <v>0.07310266877054798</v>
      </c>
      <c r="AP13" s="24" t="n">
        <v>0.05737102533727974</v>
      </c>
      <c r="AQ13" s="24" t="n">
        <v>0.08176892603931667</v>
      </c>
      <c r="AR13" s="24" t="n">
        <v>0.08735745846231265</v>
      </c>
      <c r="AS13" s="24" t="n">
        <v>0.05740758636116855</v>
      </c>
      <c r="AU13" s="24" t="n">
        <v>0.09012038351016602</v>
      </c>
      <c r="AV13" s="24" t="n">
        <v>0.05344964968745834</v>
      </c>
      <c r="AW13" s="24" t="n">
        <v>0.06608901018030069</v>
      </c>
      <c r="AX13" s="24" t="n">
        <v>0.07394140578166539</v>
      </c>
    </row>
    <row r="14" ht="19" customHeight="1">
      <c r="B14" s="26" t="inlineStr">
        <is>
          <t>6</t>
        </is>
      </c>
      <c r="C14" s="24" t="n">
        <v>0.1027160385913787</v>
      </c>
      <c r="D14" s="24" t="n">
        <v>0.1168245727510496</v>
      </c>
      <c r="E14" s="24" t="n">
        <v>0.08875052641406472</v>
      </c>
      <c r="G14" s="24" t="n">
        <v>0.1728586299853777</v>
      </c>
      <c r="H14" s="24" t="n">
        <v>0.0950994471901766</v>
      </c>
      <c r="I14" s="24" t="n">
        <v>0.07821546163468007</v>
      </c>
      <c r="J14" s="24" t="n">
        <v>0.06511491716082507</v>
      </c>
      <c r="K14" s="24" t="n">
        <v>0.1012272225451707</v>
      </c>
      <c r="L14" s="24" t="n">
        <v>0.1140139015123841</v>
      </c>
      <c r="N14" s="24" t="n">
        <v>0.1241127887160937</v>
      </c>
      <c r="O14" s="24" t="n">
        <v>0.105607036171206</v>
      </c>
      <c r="P14" s="24" t="n">
        <v>0.09072377716467568</v>
      </c>
      <c r="Q14" s="24" t="n">
        <v>0.09091447979887643</v>
      </c>
      <c r="R14" s="24" t="n">
        <v>0.1157309356496749</v>
      </c>
      <c r="S14" s="24" t="n">
        <v>0.07858909970182901</v>
      </c>
      <c r="T14" s="24" t="n">
        <v>0.09753256333420954</v>
      </c>
      <c r="U14" s="24" t="n">
        <v>0.09878058927007295</v>
      </c>
      <c r="V14" s="24" t="n">
        <v>0.1179857221474308</v>
      </c>
      <c r="W14" s="24" t="n">
        <v>0.1198238789467924</v>
      </c>
      <c r="Y14" s="24" t="n">
        <v>0.1055950961779439</v>
      </c>
      <c r="Z14" s="24" t="n">
        <v>0.1096956677247458</v>
      </c>
      <c r="AA14" s="24" t="n">
        <v>0.09084531160333068</v>
      </c>
      <c r="AB14" s="24" t="n">
        <v>0.1028080411069356</v>
      </c>
      <c r="AD14" s="24" t="n">
        <v>0.07855978818903528</v>
      </c>
      <c r="AE14" s="24" t="n">
        <v>0.1082916312065566</v>
      </c>
      <c r="AF14" s="24" t="n">
        <v>0.1723725324905196</v>
      </c>
      <c r="AG14" s="24" t="n">
        <v>0.08091011480065376</v>
      </c>
      <c r="AH14" s="24" t="n">
        <v>0.08581161558443073</v>
      </c>
      <c r="AI14" s="24" t="n">
        <v>0.02408558779482347</v>
      </c>
      <c r="AJ14" s="24" t="n">
        <v>0.1132729714261219</v>
      </c>
      <c r="AL14" s="24" t="n">
        <v>0.08856733176026223</v>
      </c>
      <c r="AM14" s="24" t="n">
        <v>0.1226031714892492</v>
      </c>
      <c r="AN14" s="24" t="n">
        <v>0.1767512002403023</v>
      </c>
      <c r="AO14" s="24" t="n">
        <v>0.1098252997442533</v>
      </c>
      <c r="AP14" s="24" t="n">
        <v>0.07808188581045103</v>
      </c>
      <c r="AQ14" s="24" t="n">
        <v>0.09809475257598156</v>
      </c>
      <c r="AR14" s="24" t="n">
        <v>0.08191118728990376</v>
      </c>
      <c r="AS14" s="24" t="n">
        <v>0.06478034288137859</v>
      </c>
      <c r="AU14" s="24" t="n">
        <v>0.2019956121782482</v>
      </c>
      <c r="AV14" s="24" t="n">
        <v>0.06059573570023726</v>
      </c>
      <c r="AW14" s="24" t="n">
        <v>0.07606937713739169</v>
      </c>
      <c r="AX14" s="24" t="n">
        <v>0.1019369466907036</v>
      </c>
    </row>
    <row r="15" ht="19" customHeight="1">
      <c r="B15" s="26" t="inlineStr">
        <is>
          <t>7</t>
        </is>
      </c>
      <c r="C15" s="24" t="n">
        <v>0.06793214270721196</v>
      </c>
      <c r="D15" s="24" t="n">
        <v>0.07184163956104864</v>
      </c>
      <c r="E15" s="24" t="n">
        <v>0.0643117599072381</v>
      </c>
      <c r="G15" s="24" t="n">
        <v>0.08220296671902783</v>
      </c>
      <c r="H15" s="24" t="n">
        <v>0.0760048316786382</v>
      </c>
      <c r="I15" s="24" t="n">
        <v>0.07453642136931375</v>
      </c>
      <c r="J15" s="24" t="n">
        <v>0.05384895675932978</v>
      </c>
      <c r="K15" s="24" t="n">
        <v>0.04483261039370473</v>
      </c>
      <c r="L15" s="24" t="n">
        <v>0.07355730011201443</v>
      </c>
      <c r="N15" s="24" t="n">
        <v>0.08193383157858786</v>
      </c>
      <c r="O15" s="24" t="n">
        <v>0.03844593283197274</v>
      </c>
      <c r="P15" s="24" t="n">
        <v>0.07682166907023247</v>
      </c>
      <c r="Q15" s="24" t="n">
        <v>0.03508842922033432</v>
      </c>
      <c r="R15" s="24" t="n">
        <v>0.06860819951920087</v>
      </c>
      <c r="S15" s="24" t="n">
        <v>0.07307366142445784</v>
      </c>
      <c r="T15" s="24" t="n">
        <v>0.07905659444160319</v>
      </c>
      <c r="U15" s="24" t="n">
        <v>0.09102144770224933</v>
      </c>
      <c r="V15" s="24" t="n">
        <v>0.05004439310367099</v>
      </c>
      <c r="W15" s="24" t="n">
        <v>0.06445966058182624</v>
      </c>
      <c r="Y15" s="24" t="n">
        <v>0.09433935462670898</v>
      </c>
      <c r="Z15" s="24" t="n">
        <v>0.06670041480152046</v>
      </c>
      <c r="AA15" s="24" t="n">
        <v>0.03550339977340581</v>
      </c>
      <c r="AB15" s="24" t="n">
        <v>0.06922818118201242</v>
      </c>
      <c r="AD15" s="24" t="n">
        <v>0.04371726067735587</v>
      </c>
      <c r="AE15" s="24" t="n">
        <v>0.08281788725858208</v>
      </c>
      <c r="AF15" s="24" t="n">
        <v>0.05918522519680602</v>
      </c>
      <c r="AG15" s="24" t="n">
        <v>0.1158903429736139</v>
      </c>
      <c r="AH15" s="24" t="n">
        <v>0.03715619628278449</v>
      </c>
      <c r="AI15" s="24" t="n">
        <v>0.1313619849374816</v>
      </c>
      <c r="AJ15" s="24" t="n">
        <v>0.06983293700742969</v>
      </c>
      <c r="AL15" s="24" t="n">
        <v>0.05745416776020989</v>
      </c>
      <c r="AM15" s="24" t="n">
        <v>0.08229171943768038</v>
      </c>
      <c r="AN15" s="24" t="n">
        <v>0.07936021816760158</v>
      </c>
      <c r="AO15" s="24" t="n">
        <v>0.08746789912440808</v>
      </c>
      <c r="AP15" s="24" t="n">
        <v>0.0446991751026008</v>
      </c>
      <c r="AQ15" s="24" t="n">
        <v>0.09137534707594588</v>
      </c>
      <c r="AR15" s="24" t="n">
        <v>0.06313995431442951</v>
      </c>
      <c r="AS15" s="24" t="n">
        <v>0.05433609085181344</v>
      </c>
      <c r="AU15" s="24" t="n">
        <v>0.1290023570992689</v>
      </c>
      <c r="AV15" s="24" t="n">
        <v>0.04249310997119833</v>
      </c>
      <c r="AW15" s="24" t="n">
        <v>0.05079937501733475</v>
      </c>
      <c r="AX15" s="24" t="n">
        <v>0.06822784614895183</v>
      </c>
    </row>
    <row r="16" ht="19" customHeight="1">
      <c r="B16" s="26" t="inlineStr">
        <is>
          <t>Not Selected</t>
        </is>
      </c>
      <c r="C16" s="24" t="n">
        <v>0.2308243759120422</v>
      </c>
      <c r="D16" s="24" t="n">
        <v>0.2419151806801102</v>
      </c>
      <c r="E16" s="24" t="n">
        <v>0.2206681704672328</v>
      </c>
      <c r="G16" s="24" t="n">
        <v>0.2311169696588878</v>
      </c>
      <c r="H16" s="24" t="n">
        <v>0.2872859877575951</v>
      </c>
      <c r="I16" s="24" t="n">
        <v>0.2775990492681109</v>
      </c>
      <c r="J16" s="24" t="n">
        <v>0.2387198513975421</v>
      </c>
      <c r="K16" s="24" t="n">
        <v>0.1781189160850572</v>
      </c>
      <c r="L16" s="24" t="n">
        <v>0.1758659702388642</v>
      </c>
      <c r="N16" s="24" t="n">
        <v>0.2142318582644959</v>
      </c>
      <c r="O16" s="24" t="n">
        <v>0.2191354775847625</v>
      </c>
      <c r="P16" s="24" t="n">
        <v>0.2294532338725645</v>
      </c>
      <c r="Q16" s="24" t="n">
        <v>0.2099383429639181</v>
      </c>
      <c r="R16" s="24" t="n">
        <v>0.2271601990024034</v>
      </c>
      <c r="S16" s="24" t="n">
        <v>0.2392946088079317</v>
      </c>
      <c r="T16" s="24" t="n">
        <v>0.2405677346331814</v>
      </c>
      <c r="U16" s="24" t="n">
        <v>0.2215241497000001</v>
      </c>
      <c r="V16" s="24" t="n">
        <v>0.241345895570391</v>
      </c>
      <c r="W16" s="24" t="n">
        <v>0.251646163605229</v>
      </c>
      <c r="Y16" s="24" t="n">
        <v>0.2582398960933656</v>
      </c>
      <c r="Z16" s="24" t="n">
        <v>0.2228531317513026</v>
      </c>
      <c r="AA16" s="24" t="n">
        <v>0.2167484212460539</v>
      </c>
      <c r="AB16" s="24" t="n">
        <v>0.2218766056611305</v>
      </c>
      <c r="AD16" s="24" t="n">
        <v>0.2344751830103634</v>
      </c>
      <c r="AE16" s="24" t="n">
        <v>0.2468206705852557</v>
      </c>
      <c r="AF16" s="24" t="n">
        <v>0.3076486759868636</v>
      </c>
      <c r="AG16" s="24" t="n">
        <v>0.3080908484386825</v>
      </c>
      <c r="AH16" s="24" t="n">
        <v>0.1822833678991426</v>
      </c>
      <c r="AI16" s="24" t="n">
        <v>0.2417401760565986</v>
      </c>
      <c r="AJ16" s="24" t="n">
        <v>0.1841714143785949</v>
      </c>
      <c r="AL16" s="24" t="n">
        <v>0.2710799064964522</v>
      </c>
      <c r="AM16" s="24" t="n">
        <v>0.271461193331286</v>
      </c>
      <c r="AN16" s="24" t="n">
        <v>0.2609278713132411</v>
      </c>
      <c r="AO16" s="24" t="n">
        <v>0.3053052984495384</v>
      </c>
      <c r="AP16" s="24" t="n">
        <v>0.1695884161699541</v>
      </c>
      <c r="AQ16" s="24" t="n">
        <v>0.1612510702116587</v>
      </c>
      <c r="AR16" s="24" t="n">
        <v>0.1857084513250645</v>
      </c>
      <c r="AS16" s="24" t="n">
        <v>0.1967203794697489</v>
      </c>
      <c r="AU16" s="24" t="n">
        <v>0.3213264038736553</v>
      </c>
      <c r="AV16" s="24" t="n">
        <v>0.1297075917694518</v>
      </c>
      <c r="AW16" s="24" t="n">
        <v>0.225847069773351</v>
      </c>
      <c r="AX16" s="24" t="n">
        <v>0.2922407028190234</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5.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Increasing prison capacity by building more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0.1245868912060157</v>
      </c>
      <c r="D9" s="24" t="n">
        <v>0.1407947063917085</v>
      </c>
      <c r="E9" s="24" t="n">
        <v>0.1091061732219562</v>
      </c>
      <c r="G9" s="24" t="n">
        <v>0.1049866362602176</v>
      </c>
      <c r="H9" s="24" t="n">
        <v>0.09933027946254498</v>
      </c>
      <c r="I9" s="24" t="n">
        <v>0.1184048717000094</v>
      </c>
      <c r="J9" s="24" t="n">
        <v>0.07473549903687723</v>
      </c>
      <c r="K9" s="24" t="n">
        <v>0.1098717502437015</v>
      </c>
      <c r="L9" s="24" t="n">
        <v>0.2133743124500988</v>
      </c>
      <c r="N9" s="24" t="n">
        <v>0.134497965315044</v>
      </c>
      <c r="O9" s="24" t="n">
        <v>0.09400472075267693</v>
      </c>
      <c r="P9" s="24" t="n">
        <v>0.1359027657238692</v>
      </c>
      <c r="Q9" s="24" t="n">
        <v>0.1276305084924942</v>
      </c>
      <c r="R9" s="24" t="n">
        <v>0.1311214876332381</v>
      </c>
      <c r="S9" s="24" t="n">
        <v>0.1194993286648843</v>
      </c>
      <c r="T9" s="24" t="n">
        <v>0.1435952349765717</v>
      </c>
      <c r="U9" s="24" t="n">
        <v>0.1117498742295115</v>
      </c>
      <c r="V9" s="24" t="n">
        <v>0.1239173874828994</v>
      </c>
      <c r="W9" s="24" t="n">
        <v>0.1171744467407601</v>
      </c>
      <c r="Y9" s="24" t="n">
        <v>0.1486569368841715</v>
      </c>
      <c r="Z9" s="24" t="n">
        <v>0.1106168348191529</v>
      </c>
      <c r="AA9" s="24" t="n">
        <v>0.1164048862001862</v>
      </c>
      <c r="AB9" s="24" t="n">
        <v>0.120292324808301</v>
      </c>
      <c r="AD9" s="24" t="n">
        <v>0.1513637696134875</v>
      </c>
      <c r="AE9" s="24" t="n">
        <v>0.121323811541739</v>
      </c>
      <c r="AF9" s="24" t="n">
        <v>0.1507899065419638</v>
      </c>
      <c r="AG9" s="24" t="n">
        <v>0.1193189063579255</v>
      </c>
      <c r="AH9" s="24" t="n">
        <v>0.1320374615822682</v>
      </c>
      <c r="AI9" s="24" t="n">
        <v>0.137864175373855</v>
      </c>
      <c r="AJ9" s="24" t="n">
        <v>0.09214333294369992</v>
      </c>
      <c r="AL9" s="24" t="n">
        <v>0.1161169508869552</v>
      </c>
      <c r="AM9" s="24" t="n">
        <v>0.117599360257508</v>
      </c>
      <c r="AN9" s="24" t="n">
        <v>0.1460241266971572</v>
      </c>
      <c r="AO9" s="24" t="n">
        <v>0.1016906972735076</v>
      </c>
      <c r="AP9" s="24" t="n">
        <v>0.1387995025517737</v>
      </c>
      <c r="AQ9" s="24" t="n">
        <v>0.08703688476414223</v>
      </c>
      <c r="AR9" s="24" t="n">
        <v>0.1315172891905784</v>
      </c>
      <c r="AS9" s="24" t="n">
        <v>0.1741552798266383</v>
      </c>
      <c r="AU9" s="24" t="n">
        <v>0.1055822334535784</v>
      </c>
      <c r="AV9" s="24" t="n">
        <v>0.1741013824373248</v>
      </c>
      <c r="AW9" s="24" t="n">
        <v>0.1163578813564855</v>
      </c>
      <c r="AX9" s="24" t="n">
        <v>0.08485376593703882</v>
      </c>
    </row>
    <row r="10" ht="19" customHeight="1">
      <c r="B10" s="26" t="inlineStr">
        <is>
          <t>2</t>
        </is>
      </c>
      <c r="C10" s="24" t="n">
        <v>0.1181351412500749</v>
      </c>
      <c r="D10" s="24" t="n">
        <v>0.1364085204379358</v>
      </c>
      <c r="E10" s="24" t="n">
        <v>0.100164367066084</v>
      </c>
      <c r="G10" s="24" t="n">
        <v>0.1267906798501531</v>
      </c>
      <c r="H10" s="24" t="n">
        <v>0.1073971517152366</v>
      </c>
      <c r="I10" s="24" t="n">
        <v>0.1314693199721479</v>
      </c>
      <c r="J10" s="24" t="n">
        <v>0.09920744497808151</v>
      </c>
      <c r="K10" s="24" t="n">
        <v>0.1243613921189774</v>
      </c>
      <c r="L10" s="24" t="n">
        <v>0.1215411055455877</v>
      </c>
      <c r="N10" s="24" t="n">
        <v>0.1439077894305043</v>
      </c>
      <c r="O10" s="24" t="n">
        <v>0.1595292036336769</v>
      </c>
      <c r="P10" s="24" t="n">
        <v>0.1152058503991582</v>
      </c>
      <c r="Q10" s="24" t="n">
        <v>0.1315762466682512</v>
      </c>
      <c r="R10" s="24" t="n">
        <v>0.09980344443164191</v>
      </c>
      <c r="S10" s="24" t="n">
        <v>0.106261593149893</v>
      </c>
      <c r="T10" s="24" t="n">
        <v>0.1175141086990211</v>
      </c>
      <c r="U10" s="24" t="n">
        <v>0.1139651164544513</v>
      </c>
      <c r="V10" s="24" t="n">
        <v>0.122069794557747</v>
      </c>
      <c r="W10" s="24" t="n">
        <v>0.1028911871753558</v>
      </c>
      <c r="Y10" s="24" t="n">
        <v>0.1190294716211707</v>
      </c>
      <c r="Z10" s="24" t="n">
        <v>0.1192290596812075</v>
      </c>
      <c r="AA10" s="24" t="n">
        <v>0.1177538790707177</v>
      </c>
      <c r="AB10" s="24" t="n">
        <v>0.1163692878356103</v>
      </c>
      <c r="AD10" s="24" t="n">
        <v>0.1251396973300333</v>
      </c>
      <c r="AE10" s="24" t="n">
        <v>0.1014657578061287</v>
      </c>
      <c r="AF10" s="24" t="n">
        <v>0.1483014993398144</v>
      </c>
      <c r="AG10" s="24" t="n">
        <v>0.1268712741220809</v>
      </c>
      <c r="AH10" s="24" t="n">
        <v>0.1509355356484521</v>
      </c>
      <c r="AI10" s="24" t="n">
        <v>0.07412995361141064</v>
      </c>
      <c r="AJ10" s="24" t="n">
        <v>0.1063589924727496</v>
      </c>
      <c r="AL10" s="24" t="n">
        <v>0.1314130401540638</v>
      </c>
      <c r="AM10" s="24" t="n">
        <v>0.1177603326384746</v>
      </c>
      <c r="AN10" s="24" t="n">
        <v>0.09858015590669884</v>
      </c>
      <c r="AO10" s="24" t="n">
        <v>0.08232046890192546</v>
      </c>
      <c r="AP10" s="24" t="n">
        <v>0.1396647140957876</v>
      </c>
      <c r="AQ10" s="24" t="n">
        <v>0.1057528564372305</v>
      </c>
      <c r="AR10" s="24" t="n">
        <v>0.1134062134011797</v>
      </c>
      <c r="AS10" s="24" t="n">
        <v>0.1212057234902183</v>
      </c>
      <c r="AU10" s="24" t="n">
        <v>0.09457621868360626</v>
      </c>
      <c r="AV10" s="24" t="n">
        <v>0.1510815749948533</v>
      </c>
      <c r="AW10" s="24" t="n">
        <v>0.1066594335970817</v>
      </c>
      <c r="AX10" s="24" t="n">
        <v>0.1179103289873372</v>
      </c>
    </row>
    <row r="11" ht="19" customHeight="1">
      <c r="B11" s="26" t="inlineStr">
        <is>
          <t>3</t>
        </is>
      </c>
      <c r="C11" s="24" t="n">
        <v>0.1352649605963017</v>
      </c>
      <c r="D11" s="24" t="n">
        <v>0.124319730444884</v>
      </c>
      <c r="E11" s="24" t="n">
        <v>0.1463778915644102</v>
      </c>
      <c r="G11" s="24" t="n">
        <v>0.1682547543931523</v>
      </c>
      <c r="H11" s="24" t="n">
        <v>0.1023997726898729</v>
      </c>
      <c r="I11" s="24" t="n">
        <v>0.1238274669239698</v>
      </c>
      <c r="J11" s="24" t="n">
        <v>0.1429004032315509</v>
      </c>
      <c r="K11" s="24" t="n">
        <v>0.1536823596367505</v>
      </c>
      <c r="L11" s="24" t="n">
        <v>0.1309191283022224</v>
      </c>
      <c r="N11" s="24" t="n">
        <v>0.1283402349766179</v>
      </c>
      <c r="O11" s="24" t="n">
        <v>0.08710752363998797</v>
      </c>
      <c r="P11" s="24" t="n">
        <v>0.1139191338770683</v>
      </c>
      <c r="Q11" s="24" t="n">
        <v>0.1266714478390122</v>
      </c>
      <c r="R11" s="24" t="n">
        <v>0.0761347209072076</v>
      </c>
      <c r="S11" s="24" t="n">
        <v>0.1682969402292862</v>
      </c>
      <c r="T11" s="24" t="n">
        <v>0.1230108677656813</v>
      </c>
      <c r="U11" s="24" t="n">
        <v>0.1471951973934348</v>
      </c>
      <c r="V11" s="24" t="n">
        <v>0.1580134412476794</v>
      </c>
      <c r="W11" s="24" t="n">
        <v>0.1722098495685866</v>
      </c>
      <c r="Y11" s="24" t="n">
        <v>0.1273734637176524</v>
      </c>
      <c r="Z11" s="24" t="n">
        <v>0.1273413143786409</v>
      </c>
      <c r="AA11" s="24" t="n">
        <v>0.1402853821610902</v>
      </c>
      <c r="AB11" s="24" t="n">
        <v>0.1475945510221611</v>
      </c>
      <c r="AD11" s="24" t="n">
        <v>0.1432794342556383</v>
      </c>
      <c r="AE11" s="24" t="n">
        <v>0.1141657085711845</v>
      </c>
      <c r="AF11" s="24" t="n">
        <v>0.09813097136667087</v>
      </c>
      <c r="AG11" s="24" t="n">
        <v>0.1378194023096641</v>
      </c>
      <c r="AH11" s="24" t="n">
        <v>0.171505573638102</v>
      </c>
      <c r="AI11" s="24" t="n">
        <v>0.04309339142577936</v>
      </c>
      <c r="AJ11" s="24" t="n">
        <v>0.1594467557907379</v>
      </c>
      <c r="AL11" s="24" t="n">
        <v>0.1528507841461969</v>
      </c>
      <c r="AM11" s="24" t="n">
        <v>0.1227519719374206</v>
      </c>
      <c r="AN11" s="24" t="n">
        <v>0.1213357530695916</v>
      </c>
      <c r="AO11" s="24" t="n">
        <v>0.1247017763371005</v>
      </c>
      <c r="AP11" s="24" t="n">
        <v>0.1409770435165697</v>
      </c>
      <c r="AQ11" s="24" t="n">
        <v>0.1623533766262069</v>
      </c>
      <c r="AR11" s="24" t="n">
        <v>0.1210615696935608</v>
      </c>
      <c r="AS11" s="24" t="n">
        <v>0.1399037417371783</v>
      </c>
      <c r="AU11" s="24" t="n">
        <v>0.1146008398466577</v>
      </c>
      <c r="AV11" s="24" t="n">
        <v>0.1663322758519207</v>
      </c>
      <c r="AW11" s="24" t="n">
        <v>0.1289977852431738</v>
      </c>
      <c r="AX11" s="24" t="n">
        <v>0.1236278802841378</v>
      </c>
    </row>
    <row r="12" ht="19" customHeight="1">
      <c r="B12" s="26" t="inlineStr">
        <is>
          <t>4</t>
        </is>
      </c>
      <c r="C12" s="24" t="n">
        <v>0.09692982699662607</v>
      </c>
      <c r="D12" s="24" t="n">
        <v>0.09935695257452454</v>
      </c>
      <c r="E12" s="24" t="n">
        <v>0.09484658728683748</v>
      </c>
      <c r="G12" s="24" t="n">
        <v>0.1127253738915013</v>
      </c>
      <c r="H12" s="24" t="n">
        <v>0.1010822982524526</v>
      </c>
      <c r="I12" s="24" t="n">
        <v>0.06502986622012878</v>
      </c>
      <c r="J12" s="24" t="n">
        <v>0.08498841091159759</v>
      </c>
      <c r="K12" s="24" t="n">
        <v>0.1017105966099888</v>
      </c>
      <c r="L12" s="24" t="n">
        <v>0.1154476329707206</v>
      </c>
      <c r="N12" s="24" t="n">
        <v>0.06987126278621525</v>
      </c>
      <c r="O12" s="24" t="n">
        <v>0.1044835752158216</v>
      </c>
      <c r="P12" s="24" t="n">
        <v>0.1174932544358974</v>
      </c>
      <c r="Q12" s="24" t="n">
        <v>0.1190902973988096</v>
      </c>
      <c r="R12" s="24" t="n">
        <v>0.1154906526105589</v>
      </c>
      <c r="S12" s="24" t="n">
        <v>0.07291144297232437</v>
      </c>
      <c r="T12" s="24" t="n">
        <v>0.0908193706300407</v>
      </c>
      <c r="U12" s="24" t="n">
        <v>0.1043369411686921</v>
      </c>
      <c r="V12" s="24" t="n">
        <v>0.07339573973990028</v>
      </c>
      <c r="W12" s="24" t="n">
        <v>0.102610334685208</v>
      </c>
      <c r="Y12" s="24" t="n">
        <v>0.09598465150538606</v>
      </c>
      <c r="Z12" s="24" t="n">
        <v>0.093607691648499</v>
      </c>
      <c r="AA12" s="24" t="n">
        <v>0.08825156611394221</v>
      </c>
      <c r="AB12" s="24" t="n">
        <v>0.109035862595283</v>
      </c>
      <c r="AD12" s="24" t="n">
        <v>0.1159038315269658</v>
      </c>
      <c r="AE12" s="24" t="n">
        <v>0.1054255618743887</v>
      </c>
      <c r="AF12" s="24" t="n">
        <v>0.094431088062942</v>
      </c>
      <c r="AG12" s="24" t="n">
        <v>0.0950286197921517</v>
      </c>
      <c r="AH12" s="24" t="n">
        <v>0.07844566682903951</v>
      </c>
      <c r="AI12" s="24" t="n">
        <v>0.02003175395122548</v>
      </c>
      <c r="AJ12" s="24" t="n">
        <v>0.0896834814775635</v>
      </c>
      <c r="AL12" s="24" t="n">
        <v>0.09547712967802208</v>
      </c>
      <c r="AM12" s="24" t="n">
        <v>0.1006351564359017</v>
      </c>
      <c r="AN12" s="24" t="n">
        <v>0.1207969330623515</v>
      </c>
      <c r="AO12" s="24" t="n">
        <v>0.1067643538662001</v>
      </c>
      <c r="AP12" s="24" t="n">
        <v>0.1037502599228157</v>
      </c>
      <c r="AQ12" s="24" t="n">
        <v>0.07540025652984865</v>
      </c>
      <c r="AR12" s="24" t="n">
        <v>0.06586270143413708</v>
      </c>
      <c r="AS12" s="24" t="n">
        <v>0.07519861554939507</v>
      </c>
      <c r="AU12" s="24" t="n">
        <v>0.1188506239161916</v>
      </c>
      <c r="AV12" s="24" t="n">
        <v>0.09743606082569874</v>
      </c>
      <c r="AW12" s="24" t="n">
        <v>0.09429833147302115</v>
      </c>
      <c r="AX12" s="24" t="n">
        <v>0.07399757286897014</v>
      </c>
    </row>
    <row r="13" ht="19" customHeight="1">
      <c r="B13" s="26" t="inlineStr">
        <is>
          <t>5</t>
        </is>
      </c>
      <c r="C13" s="24" t="n">
        <v>0.09188667303173152</v>
      </c>
      <c r="D13" s="24" t="n">
        <v>0.09506241154839982</v>
      </c>
      <c r="E13" s="24" t="n">
        <v>0.08860378353634731</v>
      </c>
      <c r="G13" s="24" t="n">
        <v>0.08680501004521068</v>
      </c>
      <c r="H13" s="24" t="n">
        <v>0.1334316329664772</v>
      </c>
      <c r="I13" s="24" t="n">
        <v>0.07230996216080919</v>
      </c>
      <c r="J13" s="24" t="n">
        <v>0.08745659277793527</v>
      </c>
      <c r="K13" s="24" t="n">
        <v>0.08673044025341199</v>
      </c>
      <c r="L13" s="24" t="n">
        <v>0.08438259789523853</v>
      </c>
      <c r="N13" s="24" t="n">
        <v>0.07912935184266988</v>
      </c>
      <c r="O13" s="24" t="n">
        <v>0.10925979198986</v>
      </c>
      <c r="P13" s="24" t="n">
        <v>0.08305278569156779</v>
      </c>
      <c r="Q13" s="24" t="n">
        <v>0.07506607033323617</v>
      </c>
      <c r="R13" s="24" t="n">
        <v>0.09122079615295482</v>
      </c>
      <c r="S13" s="24" t="n">
        <v>0.06355328661534611</v>
      </c>
      <c r="T13" s="24" t="n">
        <v>0.1223099841435636</v>
      </c>
      <c r="U13" s="24" t="n">
        <v>0.0989473772595524</v>
      </c>
      <c r="V13" s="24" t="n">
        <v>0.09578362837691866</v>
      </c>
      <c r="W13" s="24" t="n">
        <v>0.09972746895755286</v>
      </c>
      <c r="Y13" s="24" t="n">
        <v>0.0955724209754762</v>
      </c>
      <c r="Z13" s="24" t="n">
        <v>0.1063640133512211</v>
      </c>
      <c r="AA13" s="24" t="n">
        <v>0.0779752907831361</v>
      </c>
      <c r="AB13" s="24" t="n">
        <v>0.08512060237962102</v>
      </c>
      <c r="AD13" s="24" t="n">
        <v>0.07786574119078876</v>
      </c>
      <c r="AE13" s="24" t="n">
        <v>0.1029147148180054</v>
      </c>
      <c r="AF13" s="24" t="n">
        <v>0.1169087542386558</v>
      </c>
      <c r="AG13" s="24" t="n">
        <v>0.1079917794100228</v>
      </c>
      <c r="AH13" s="24" t="n">
        <v>0.05369532537506341</v>
      </c>
      <c r="AI13" s="24" t="n">
        <v>0.1020922573458702</v>
      </c>
      <c r="AJ13" s="24" t="n">
        <v>0.09742020784640423</v>
      </c>
      <c r="AL13" s="24" t="n">
        <v>0.107633531562448</v>
      </c>
      <c r="AM13" s="24" t="n">
        <v>0.09477700795024337</v>
      </c>
      <c r="AN13" s="24" t="n">
        <v>0.09069237761919274</v>
      </c>
      <c r="AO13" s="24" t="n">
        <v>0.1226250740931731</v>
      </c>
      <c r="AP13" s="24" t="n">
        <v>0.06285944528559356</v>
      </c>
      <c r="AQ13" s="24" t="n">
        <v>0.120645744788064</v>
      </c>
      <c r="AR13" s="24" t="n">
        <v>0.1042482848665456</v>
      </c>
      <c r="AS13" s="24" t="n">
        <v>0.03167666802662927</v>
      </c>
      <c r="AU13" s="24" t="n">
        <v>0.1373631858914311</v>
      </c>
      <c r="AV13" s="24" t="n">
        <v>0.06303728305075049</v>
      </c>
      <c r="AW13" s="24" t="n">
        <v>0.08696645155344139</v>
      </c>
      <c r="AX13" s="24" t="n">
        <v>0.09195979767985571</v>
      </c>
    </row>
    <row r="14" ht="19" customHeight="1">
      <c r="B14" s="26" t="inlineStr">
        <is>
          <t>6</t>
        </is>
      </c>
      <c r="C14" s="24" t="n">
        <v>0.08290301266166161</v>
      </c>
      <c r="D14" s="24" t="n">
        <v>0.07611749081294204</v>
      </c>
      <c r="E14" s="24" t="n">
        <v>0.08978963431195502</v>
      </c>
      <c r="G14" s="24" t="n">
        <v>0.07636868502166547</v>
      </c>
      <c r="H14" s="24" t="n">
        <v>0.09408249378625864</v>
      </c>
      <c r="I14" s="24" t="n">
        <v>0.0840918011568048</v>
      </c>
      <c r="J14" s="24" t="n">
        <v>0.09488078479785234</v>
      </c>
      <c r="K14" s="24" t="n">
        <v>0.08283024026906759</v>
      </c>
      <c r="L14" s="24" t="n">
        <v>0.06749196962316016</v>
      </c>
      <c r="N14" s="24" t="n">
        <v>0.08689183047756402</v>
      </c>
      <c r="O14" s="24" t="n">
        <v>0.1478746021935211</v>
      </c>
      <c r="P14" s="24" t="n">
        <v>0.1010826056688549</v>
      </c>
      <c r="Q14" s="24" t="n">
        <v>0.05738834110292117</v>
      </c>
      <c r="R14" s="24" t="n">
        <v>0.08704397453441519</v>
      </c>
      <c r="S14" s="24" t="n">
        <v>0.08424202776219922</v>
      </c>
      <c r="T14" s="24" t="n">
        <v>0.09644873938942505</v>
      </c>
      <c r="U14" s="24" t="n">
        <v>0.0785233379825295</v>
      </c>
      <c r="V14" s="24" t="n">
        <v>0.06322893954362156</v>
      </c>
      <c r="W14" s="24" t="n">
        <v>0.06768070066756791</v>
      </c>
      <c r="Y14" s="24" t="n">
        <v>0.05873851426330737</v>
      </c>
      <c r="Z14" s="24" t="n">
        <v>0.1060780276833697</v>
      </c>
      <c r="AA14" s="24" t="n">
        <v>0.08849647015608654</v>
      </c>
      <c r="AB14" s="24" t="n">
        <v>0.08002276274425721</v>
      </c>
      <c r="AD14" s="24" t="n">
        <v>0.074505061764813</v>
      </c>
      <c r="AE14" s="24" t="n">
        <v>0.08602230669606653</v>
      </c>
      <c r="AF14" s="24" t="n">
        <v>0.04562035497378176</v>
      </c>
      <c r="AG14" s="24" t="n">
        <v>0.09518784088094259</v>
      </c>
      <c r="AH14" s="24" t="n">
        <v>0.08479329060823509</v>
      </c>
      <c r="AI14" s="24" t="n">
        <v>0.1280092549736069</v>
      </c>
      <c r="AJ14" s="24" t="n">
        <v>0.09015737152362428</v>
      </c>
      <c r="AL14" s="24" t="n">
        <v>0.05988013979100142</v>
      </c>
      <c r="AM14" s="24" t="n">
        <v>0.07585134242729823</v>
      </c>
      <c r="AN14" s="24" t="n">
        <v>0.08223243813284578</v>
      </c>
      <c r="AO14" s="24" t="n">
        <v>0.08152551729397495</v>
      </c>
      <c r="AP14" s="24" t="n">
        <v>0.08011549107837132</v>
      </c>
      <c r="AQ14" s="24" t="n">
        <v>0.1238717207334692</v>
      </c>
      <c r="AR14" s="24" t="n">
        <v>0.08091036807784614</v>
      </c>
      <c r="AS14" s="24" t="n">
        <v>0.1424959259892328</v>
      </c>
      <c r="AU14" s="24" t="n">
        <v>0.0800273971762271</v>
      </c>
      <c r="AV14" s="24" t="n">
        <v>0.08345669523399976</v>
      </c>
      <c r="AW14" s="24" t="n">
        <v>0.09029589047121787</v>
      </c>
      <c r="AX14" s="24" t="n">
        <v>0.0702389361805975</v>
      </c>
    </row>
    <row r="15" ht="19" customHeight="1">
      <c r="B15" s="26" t="inlineStr">
        <is>
          <t>7</t>
        </is>
      </c>
      <c r="C15" s="24" t="n">
        <v>0.08667413163837234</v>
      </c>
      <c r="D15" s="24" t="n">
        <v>0.06114392298479489</v>
      </c>
      <c r="E15" s="24" t="n">
        <v>0.1110337395024142</v>
      </c>
      <c r="G15" s="24" t="n">
        <v>0.07668368838978784</v>
      </c>
      <c r="H15" s="24" t="n">
        <v>0.0816185889062407</v>
      </c>
      <c r="I15" s="24" t="n">
        <v>0.08067747367987267</v>
      </c>
      <c r="J15" s="24" t="n">
        <v>0.08692501719604379</v>
      </c>
      <c r="K15" s="24" t="n">
        <v>0.1104457328716603</v>
      </c>
      <c r="L15" s="24" t="n">
        <v>0.08605824199928831</v>
      </c>
      <c r="N15" s="24" t="n">
        <v>0.1226700930267115</v>
      </c>
      <c r="O15" s="24" t="n">
        <v>0.0564835740044176</v>
      </c>
      <c r="P15" s="24" t="n">
        <v>0.07207581230269262</v>
      </c>
      <c r="Q15" s="24" t="n">
        <v>0.112630365739054</v>
      </c>
      <c r="R15" s="24" t="n">
        <v>0.09806554335330005</v>
      </c>
      <c r="S15" s="24" t="n">
        <v>0.0830487670528085</v>
      </c>
      <c r="T15" s="24" t="n">
        <v>0.07478650624599444</v>
      </c>
      <c r="U15" s="24" t="n">
        <v>0.07258696190597291</v>
      </c>
      <c r="V15" s="24" t="n">
        <v>0.09783985771122493</v>
      </c>
      <c r="W15" s="24" t="n">
        <v>0.08729320582561037</v>
      </c>
      <c r="Y15" s="24" t="n">
        <v>0.08440728135758299</v>
      </c>
      <c r="Z15" s="24" t="n">
        <v>0.08716314301933936</v>
      </c>
      <c r="AA15" s="24" t="n">
        <v>0.1095492821529483</v>
      </c>
      <c r="AB15" s="24" t="n">
        <v>0.06848460367535432</v>
      </c>
      <c r="AD15" s="24" t="n">
        <v>0.07888351421644098</v>
      </c>
      <c r="AE15" s="24" t="n">
        <v>0.08987459037660933</v>
      </c>
      <c r="AF15" s="24" t="n">
        <v>0.08423641428635878</v>
      </c>
      <c r="AG15" s="24" t="n">
        <v>0.05160940636782042</v>
      </c>
      <c r="AH15" s="24" t="n">
        <v>0.07581636623021776</v>
      </c>
      <c r="AI15" s="24" t="n">
        <v>0.1177561326282617</v>
      </c>
      <c r="AJ15" s="24" t="n">
        <v>0.103003745402777</v>
      </c>
      <c r="AL15" s="24" t="n">
        <v>0.05853191241103291</v>
      </c>
      <c r="AM15" s="24" t="n">
        <v>0.09266861653576049</v>
      </c>
      <c r="AN15" s="24" t="n">
        <v>0.1172449583082171</v>
      </c>
      <c r="AO15" s="24" t="n">
        <v>0.045827361276095</v>
      </c>
      <c r="AP15" s="24" t="n">
        <v>0.0948496395460167</v>
      </c>
      <c r="AQ15" s="24" t="n">
        <v>0.1018577104588851</v>
      </c>
      <c r="AR15" s="24" t="n">
        <v>0.1138607928172659</v>
      </c>
      <c r="AS15" s="24" t="n">
        <v>0.06480584243687289</v>
      </c>
      <c r="AU15" s="24" t="n">
        <v>0.07288662332894072</v>
      </c>
      <c r="AV15" s="24" t="n">
        <v>0.07898834775351975</v>
      </c>
      <c r="AW15" s="24" t="n">
        <v>0.09955660789980485</v>
      </c>
      <c r="AX15" s="24" t="n">
        <v>0.08975903568447031</v>
      </c>
    </row>
    <row r="16" ht="19" customHeight="1">
      <c r="B16" s="26" t="inlineStr">
        <is>
          <t>Not Selected</t>
        </is>
      </c>
      <c r="C16" s="24" t="n">
        <v>0.2636193626192161</v>
      </c>
      <c r="D16" s="24" t="n">
        <v>0.2667962648048106</v>
      </c>
      <c r="E16" s="24" t="n">
        <v>0.2600778235099958</v>
      </c>
      <c r="G16" s="24" t="n">
        <v>0.2473851721483117</v>
      </c>
      <c r="H16" s="24" t="n">
        <v>0.2806577822209164</v>
      </c>
      <c r="I16" s="24" t="n">
        <v>0.3241892381862574</v>
      </c>
      <c r="J16" s="24" t="n">
        <v>0.3289058470700614</v>
      </c>
      <c r="K16" s="24" t="n">
        <v>0.2303674879964419</v>
      </c>
      <c r="L16" s="24" t="n">
        <v>0.1807850112136834</v>
      </c>
      <c r="N16" s="24" t="n">
        <v>0.234691472144673</v>
      </c>
      <c r="O16" s="24" t="n">
        <v>0.2412570085700379</v>
      </c>
      <c r="P16" s="24" t="n">
        <v>0.2612677919008915</v>
      </c>
      <c r="Q16" s="24" t="n">
        <v>0.2499467224262215</v>
      </c>
      <c r="R16" s="24" t="n">
        <v>0.3011193803766836</v>
      </c>
      <c r="S16" s="24" t="n">
        <v>0.3021866135532584</v>
      </c>
      <c r="T16" s="24" t="n">
        <v>0.2315151881497023</v>
      </c>
      <c r="U16" s="24" t="n">
        <v>0.2726951936058554</v>
      </c>
      <c r="V16" s="24" t="n">
        <v>0.265751211340009</v>
      </c>
      <c r="W16" s="24" t="n">
        <v>0.2504128063793585</v>
      </c>
      <c r="Y16" s="24" t="n">
        <v>0.2702372596752528</v>
      </c>
      <c r="Z16" s="24" t="n">
        <v>0.2495999154185695</v>
      </c>
      <c r="AA16" s="24" t="n">
        <v>0.2612832433618928</v>
      </c>
      <c r="AB16" s="24" t="n">
        <v>0.2730800049394121</v>
      </c>
      <c r="AD16" s="24" t="n">
        <v>0.2330589501018323</v>
      </c>
      <c r="AE16" s="24" t="n">
        <v>0.2788075483158778</v>
      </c>
      <c r="AF16" s="24" t="n">
        <v>0.2615810111898128</v>
      </c>
      <c r="AG16" s="24" t="n">
        <v>0.2661727707593918</v>
      </c>
      <c r="AH16" s="24" t="n">
        <v>0.2527707800886218</v>
      </c>
      <c r="AI16" s="24" t="n">
        <v>0.3770230806899907</v>
      </c>
      <c r="AJ16" s="24" t="n">
        <v>0.2617861125424438</v>
      </c>
      <c r="AL16" s="24" t="n">
        <v>0.2780965113702795</v>
      </c>
      <c r="AM16" s="24" t="n">
        <v>0.277956211817393</v>
      </c>
      <c r="AN16" s="24" t="n">
        <v>0.2230932572039454</v>
      </c>
      <c r="AO16" s="24" t="n">
        <v>0.3345447509580234</v>
      </c>
      <c r="AP16" s="24" t="n">
        <v>0.2389839040030718</v>
      </c>
      <c r="AQ16" s="24" t="n">
        <v>0.2230814496621535</v>
      </c>
      <c r="AR16" s="24" t="n">
        <v>0.2691327805188865</v>
      </c>
      <c r="AS16" s="24" t="n">
        <v>0.250558202943835</v>
      </c>
      <c r="AU16" s="24" t="n">
        <v>0.2761128777033671</v>
      </c>
      <c r="AV16" s="24" t="n">
        <v>0.1855663798519323</v>
      </c>
      <c r="AW16" s="24" t="n">
        <v>0.2768676184057737</v>
      </c>
      <c r="AX16" s="24" t="n">
        <v>0.3476526823775925</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6.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Improving rehabilitation for offenders to reduce the chances of reoffending</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0.2191200375040736</v>
      </c>
      <c r="D9" s="24" t="n">
        <v>0.2189080069559411</v>
      </c>
      <c r="E9" s="24" t="n">
        <v>0.2191310866489987</v>
      </c>
      <c r="G9" s="24" t="n">
        <v>0.2521502274389042</v>
      </c>
      <c r="H9" s="24" t="n">
        <v>0.2688999051433351</v>
      </c>
      <c r="I9" s="24" t="n">
        <v>0.2663966096358433</v>
      </c>
      <c r="J9" s="24" t="n">
        <v>0.1889751318653454</v>
      </c>
      <c r="K9" s="24" t="n">
        <v>0.1967620327409109</v>
      </c>
      <c r="L9" s="24" t="n">
        <v>0.1580993392190035</v>
      </c>
      <c r="N9" s="24" t="n">
        <v>0.211199229263133</v>
      </c>
      <c r="O9" s="24" t="n">
        <v>0.1758357858328755</v>
      </c>
      <c r="P9" s="24" t="n">
        <v>0.2331083797277086</v>
      </c>
      <c r="Q9" s="24" t="n">
        <v>0.1803726318409961</v>
      </c>
      <c r="R9" s="24" t="n">
        <v>0.251990309481084</v>
      </c>
      <c r="S9" s="24" t="n">
        <v>0.2241198289894656</v>
      </c>
      <c r="T9" s="24" t="n">
        <v>0.2047705484995091</v>
      </c>
      <c r="U9" s="24" t="n">
        <v>0.2128315912209058</v>
      </c>
      <c r="V9" s="24" t="n">
        <v>0.2092057226098172</v>
      </c>
      <c r="W9" s="24" t="n">
        <v>0.2740592592195842</v>
      </c>
      <c r="Y9" s="24" t="n">
        <v>0.2282915732840152</v>
      </c>
      <c r="Z9" s="24" t="n">
        <v>0.2356737136362479</v>
      </c>
      <c r="AA9" s="24" t="n">
        <v>0.2173102484972556</v>
      </c>
      <c r="AB9" s="24" t="n">
        <v>0.1936246773625397</v>
      </c>
      <c r="AD9" s="24" t="n">
        <v>0.1551371421617121</v>
      </c>
      <c r="AE9" s="24" t="n">
        <v>0.2685240580120469</v>
      </c>
      <c r="AF9" s="24" t="n">
        <v>0.2681299627908163</v>
      </c>
      <c r="AG9" s="24" t="n">
        <v>0.2766990191133338</v>
      </c>
      <c r="AH9" s="24" t="n">
        <v>0.1177278260761334</v>
      </c>
      <c r="AI9" s="24" t="n">
        <v>0.199124515300635</v>
      </c>
      <c r="AJ9" s="24" t="n">
        <v>0.2327900475345235</v>
      </c>
      <c r="AL9" s="24" t="n">
        <v>0.2139566942763672</v>
      </c>
      <c r="AM9" s="24" t="n">
        <v>0.2641381302202425</v>
      </c>
      <c r="AN9" s="24" t="n">
        <v>0.2778729123850975</v>
      </c>
      <c r="AO9" s="24" t="n">
        <v>0.3106630519864829</v>
      </c>
      <c r="AP9" s="24" t="n">
        <v>0.1235191002590417</v>
      </c>
      <c r="AQ9" s="24" t="n">
        <v>0.2358789941746934</v>
      </c>
      <c r="AR9" s="24" t="n">
        <v>0.2118748863217108</v>
      </c>
      <c r="AS9" s="24" t="n">
        <v>0.1679158112268159</v>
      </c>
      <c r="AU9" s="24" t="n">
        <v>0.401349747790607</v>
      </c>
      <c r="AV9" s="24" t="n">
        <v>0.1012362775239803</v>
      </c>
      <c r="AW9" s="24" t="n">
        <v>0.2161251423143939</v>
      </c>
      <c r="AX9" s="24" t="n">
        <v>0.1883494668908743</v>
      </c>
    </row>
    <row r="10" ht="19" customHeight="1">
      <c r="B10" s="26" t="inlineStr">
        <is>
          <t>2</t>
        </is>
      </c>
      <c r="C10" s="24" t="n">
        <v>0.184536625226136</v>
      </c>
      <c r="D10" s="24" t="n">
        <v>0.1844823643826023</v>
      </c>
      <c r="E10" s="24" t="n">
        <v>0.1843248891225725</v>
      </c>
      <c r="G10" s="24" t="n">
        <v>0.216639742723775</v>
      </c>
      <c r="H10" s="24" t="n">
        <v>0.2140397734616309</v>
      </c>
      <c r="I10" s="24" t="n">
        <v>0.1649193451962108</v>
      </c>
      <c r="J10" s="24" t="n">
        <v>0.1979662310382457</v>
      </c>
      <c r="K10" s="24" t="n">
        <v>0.1638357377572319</v>
      </c>
      <c r="L10" s="24" t="n">
        <v>0.1582795053555175</v>
      </c>
      <c r="N10" s="24" t="n">
        <v>0.2295919474558799</v>
      </c>
      <c r="O10" s="24" t="n">
        <v>0.2232566834284132</v>
      </c>
      <c r="P10" s="24" t="n">
        <v>0.205777031818347</v>
      </c>
      <c r="Q10" s="24" t="n">
        <v>0.1861016691248088</v>
      </c>
      <c r="R10" s="24" t="n">
        <v>0.1473444310007299</v>
      </c>
      <c r="S10" s="24" t="n">
        <v>0.1758518493021736</v>
      </c>
      <c r="T10" s="24" t="n">
        <v>0.1564065256180582</v>
      </c>
      <c r="U10" s="24" t="n">
        <v>0.2142819171953065</v>
      </c>
      <c r="V10" s="24" t="n">
        <v>0.1689778332998985</v>
      </c>
      <c r="W10" s="24" t="n">
        <v>0.1536210175148634</v>
      </c>
      <c r="Y10" s="24" t="n">
        <v>0.212105885901524</v>
      </c>
      <c r="Z10" s="24" t="n">
        <v>0.1867617721594131</v>
      </c>
      <c r="AA10" s="24" t="n">
        <v>0.1630629783807898</v>
      </c>
      <c r="AB10" s="24" t="n">
        <v>0.17134893040388</v>
      </c>
      <c r="AD10" s="24" t="n">
        <v>0.184464859344402</v>
      </c>
      <c r="AE10" s="24" t="n">
        <v>0.19325140729988</v>
      </c>
      <c r="AF10" s="24" t="n">
        <v>0.170722378830252</v>
      </c>
      <c r="AG10" s="24" t="n">
        <v>0.245620786750131</v>
      </c>
      <c r="AH10" s="24" t="n">
        <v>0.1266592986616812</v>
      </c>
      <c r="AI10" s="24" t="n">
        <v>0.1007702902068504</v>
      </c>
      <c r="AJ10" s="24" t="n">
        <v>0.2072135043420422</v>
      </c>
      <c r="AL10" s="24" t="n">
        <v>0.1651551951025614</v>
      </c>
      <c r="AM10" s="24" t="n">
        <v>0.2313791389405827</v>
      </c>
      <c r="AN10" s="24" t="n">
        <v>0.1566230504630379</v>
      </c>
      <c r="AO10" s="24" t="n">
        <v>0.2295954476054321</v>
      </c>
      <c r="AP10" s="24" t="n">
        <v>0.1614173906143649</v>
      </c>
      <c r="AQ10" s="24" t="n">
        <v>0.1755697390901352</v>
      </c>
      <c r="AR10" s="24" t="n">
        <v>0.1384264119726219</v>
      </c>
      <c r="AS10" s="24" t="n">
        <v>0.2055168207336062</v>
      </c>
      <c r="AU10" s="24" t="n">
        <v>0.2455419576202164</v>
      </c>
      <c r="AV10" s="24" t="n">
        <v>0.1395507647149264</v>
      </c>
      <c r="AW10" s="24" t="n">
        <v>0.1714141627408971</v>
      </c>
      <c r="AX10" s="24" t="n">
        <v>0.2084543804309273</v>
      </c>
    </row>
    <row r="11" ht="19" customHeight="1">
      <c r="B11" s="26" t="inlineStr">
        <is>
          <t>3</t>
        </is>
      </c>
      <c r="C11" s="24" t="n">
        <v>0.1500521164287237</v>
      </c>
      <c r="D11" s="24" t="n">
        <v>0.1553826684956102</v>
      </c>
      <c r="E11" s="24" t="n">
        <v>0.1452881853615904</v>
      </c>
      <c r="G11" s="24" t="n">
        <v>0.1262798145160591</v>
      </c>
      <c r="H11" s="24" t="n">
        <v>0.1292621891143406</v>
      </c>
      <c r="I11" s="24" t="n">
        <v>0.1348307150991749</v>
      </c>
      <c r="J11" s="24" t="n">
        <v>0.1845950906486064</v>
      </c>
      <c r="K11" s="24" t="n">
        <v>0.1576971024247537</v>
      </c>
      <c r="L11" s="24" t="n">
        <v>0.1617724833808687</v>
      </c>
      <c r="N11" s="24" t="n">
        <v>0.149031455894302</v>
      </c>
      <c r="O11" s="24" t="n">
        <v>0.1293309987803994</v>
      </c>
      <c r="P11" s="24" t="n">
        <v>0.1209779321888583</v>
      </c>
      <c r="Q11" s="24" t="n">
        <v>0.1289938873680474</v>
      </c>
      <c r="R11" s="24" t="n">
        <v>0.1684074404726228</v>
      </c>
      <c r="S11" s="24" t="n">
        <v>0.1456755686484907</v>
      </c>
      <c r="T11" s="24" t="n">
        <v>0.1522218063615904</v>
      </c>
      <c r="U11" s="24" t="n">
        <v>0.1652568696481947</v>
      </c>
      <c r="V11" s="24" t="n">
        <v>0.1743710164537895</v>
      </c>
      <c r="W11" s="24" t="n">
        <v>0.1424761310907204</v>
      </c>
      <c r="Y11" s="24" t="n">
        <v>0.1668560189215582</v>
      </c>
      <c r="Z11" s="24" t="n">
        <v>0.1280319286495956</v>
      </c>
      <c r="AA11" s="24" t="n">
        <v>0.1505819777054992</v>
      </c>
      <c r="AB11" s="24" t="n">
        <v>0.154294578727635</v>
      </c>
      <c r="AD11" s="24" t="n">
        <v>0.1412773891422092</v>
      </c>
      <c r="AE11" s="24" t="n">
        <v>0.1364805916467848</v>
      </c>
      <c r="AF11" s="24" t="n">
        <v>0.211461175758529</v>
      </c>
      <c r="AG11" s="24" t="n">
        <v>0.1616928577715788</v>
      </c>
      <c r="AH11" s="24" t="n">
        <v>0.1583337961791379</v>
      </c>
      <c r="AI11" s="24" t="n">
        <v>0.1821901068774249</v>
      </c>
      <c r="AJ11" s="24" t="n">
        <v>0.1427867449114108</v>
      </c>
      <c r="AL11" s="24" t="n">
        <v>0.1499806373964703</v>
      </c>
      <c r="AM11" s="24" t="n">
        <v>0.1305082178234071</v>
      </c>
      <c r="AN11" s="24" t="n">
        <v>0.2308445204851731</v>
      </c>
      <c r="AO11" s="24" t="n">
        <v>0.1465322769963981</v>
      </c>
      <c r="AP11" s="24" t="n">
        <v>0.16045251740271</v>
      </c>
      <c r="AQ11" s="24" t="n">
        <v>0.1265985506840982</v>
      </c>
      <c r="AR11" s="24" t="n">
        <v>0.1179814987200212</v>
      </c>
      <c r="AS11" s="24" t="n">
        <v>0.1338618603045781</v>
      </c>
      <c r="AU11" s="24" t="n">
        <v>0.1510181224577682</v>
      </c>
      <c r="AV11" s="24" t="n">
        <v>0.1470282116308472</v>
      </c>
      <c r="AW11" s="24" t="n">
        <v>0.1669588575381395</v>
      </c>
      <c r="AX11" s="24" t="n">
        <v>0.118598681506109</v>
      </c>
    </row>
    <row r="12" ht="19" customHeight="1">
      <c r="B12" s="26" t="inlineStr">
        <is>
          <t>4</t>
        </is>
      </c>
      <c r="C12" s="24" t="n">
        <v>0.08002099708388788</v>
      </c>
      <c r="D12" s="24" t="n">
        <v>0.06686172859815635</v>
      </c>
      <c r="E12" s="24" t="n">
        <v>0.09313387769933318</v>
      </c>
      <c r="G12" s="24" t="n">
        <v>0.06293081102693901</v>
      </c>
      <c r="H12" s="24" t="n">
        <v>0.07699600073036671</v>
      </c>
      <c r="I12" s="24" t="n">
        <v>0.0752038032322921</v>
      </c>
      <c r="J12" s="24" t="n">
        <v>0.07447271238215356</v>
      </c>
      <c r="K12" s="24" t="n">
        <v>0.05862921257835902</v>
      </c>
      <c r="L12" s="24" t="n">
        <v>0.1165111697715341</v>
      </c>
      <c r="N12" s="24" t="n">
        <v>0.09188270920634486</v>
      </c>
      <c r="O12" s="24" t="n">
        <v>0.04695706436723785</v>
      </c>
      <c r="P12" s="24" t="n">
        <v>0.08047931937921986</v>
      </c>
      <c r="Q12" s="24" t="n">
        <v>0.08927036364646254</v>
      </c>
      <c r="R12" s="24" t="n">
        <v>0.105982635397123</v>
      </c>
      <c r="S12" s="24" t="n">
        <v>0.07845820384063962</v>
      </c>
      <c r="T12" s="24" t="n">
        <v>0.07830999931277778</v>
      </c>
      <c r="U12" s="24" t="n">
        <v>0.05994565097617557</v>
      </c>
      <c r="V12" s="24" t="n">
        <v>0.08548211258462393</v>
      </c>
      <c r="W12" s="24" t="n">
        <v>0.0863584786877814</v>
      </c>
      <c r="Y12" s="24" t="n">
        <v>0.08468252363637632</v>
      </c>
      <c r="Z12" s="24" t="n">
        <v>0.08296065780741194</v>
      </c>
      <c r="AA12" s="24" t="n">
        <v>0.0819707669459051</v>
      </c>
      <c r="AB12" s="24" t="n">
        <v>0.07021938309760718</v>
      </c>
      <c r="AD12" s="24" t="n">
        <v>0.08467916324856252</v>
      </c>
      <c r="AE12" s="24" t="n">
        <v>0.07931075812081941</v>
      </c>
      <c r="AF12" s="24" t="n">
        <v>0.08963853973600516</v>
      </c>
      <c r="AG12" s="24" t="n">
        <v>0.07115762046152932</v>
      </c>
      <c r="AH12" s="24" t="n">
        <v>0.08200506734114935</v>
      </c>
      <c r="AI12" s="24" t="n">
        <v>0.1684889244295346</v>
      </c>
      <c r="AJ12" s="24" t="n">
        <v>0.06558216456968381</v>
      </c>
      <c r="AL12" s="24" t="n">
        <v>0.08282377304784634</v>
      </c>
      <c r="AM12" s="24" t="n">
        <v>0.05992600584014495</v>
      </c>
      <c r="AN12" s="24" t="n">
        <v>0.09541246430032888</v>
      </c>
      <c r="AO12" s="24" t="n">
        <v>0.07182143979042002</v>
      </c>
      <c r="AP12" s="24" t="n">
        <v>0.06797805048906351</v>
      </c>
      <c r="AQ12" s="24" t="n">
        <v>0.09105014650703687</v>
      </c>
      <c r="AR12" s="24" t="n">
        <v>0.1201200641502359</v>
      </c>
      <c r="AS12" s="24" t="n">
        <v>0.1168406636616946</v>
      </c>
      <c r="AU12" s="24" t="n">
        <v>0.04536638118961279</v>
      </c>
      <c r="AV12" s="24" t="n">
        <v>0.09772211085708131</v>
      </c>
      <c r="AW12" s="24" t="n">
        <v>0.09713782925980036</v>
      </c>
      <c r="AX12" s="24" t="n">
        <v>0.05914371311062114</v>
      </c>
    </row>
    <row r="13" ht="19" customHeight="1">
      <c r="B13" s="26" t="inlineStr">
        <is>
          <t>5</t>
        </is>
      </c>
      <c r="C13" s="24" t="n">
        <v>0.08467542226820063</v>
      </c>
      <c r="D13" s="24" t="n">
        <v>0.07994700568660648</v>
      </c>
      <c r="E13" s="24" t="n">
        <v>0.08908238447949138</v>
      </c>
      <c r="G13" s="24" t="n">
        <v>0.09923986670440309</v>
      </c>
      <c r="H13" s="24" t="n">
        <v>0.06834614749301537</v>
      </c>
      <c r="I13" s="24" t="n">
        <v>0.07635238625905538</v>
      </c>
      <c r="J13" s="24" t="n">
        <v>0.07322690895621149</v>
      </c>
      <c r="K13" s="24" t="n">
        <v>0.1103715148399198</v>
      </c>
      <c r="L13" s="24" t="n">
        <v>0.08711896908031581</v>
      </c>
      <c r="N13" s="24" t="n">
        <v>0.05530832216588377</v>
      </c>
      <c r="O13" s="24" t="n">
        <v>0.07584948042984391</v>
      </c>
      <c r="P13" s="24" t="n">
        <v>0.09893760377554668</v>
      </c>
      <c r="Q13" s="24" t="n">
        <v>0.09411590234558125</v>
      </c>
      <c r="R13" s="24" t="n">
        <v>0.08992844566455298</v>
      </c>
      <c r="S13" s="24" t="n">
        <v>0.07501266408021889</v>
      </c>
      <c r="T13" s="24" t="n">
        <v>0.1221036422884264</v>
      </c>
      <c r="U13" s="24" t="n">
        <v>0.08287155339843277</v>
      </c>
      <c r="V13" s="24" t="n">
        <v>0.08477687542892705</v>
      </c>
      <c r="W13" s="24" t="n">
        <v>0.04553994927745662</v>
      </c>
      <c r="Y13" s="24" t="n">
        <v>0.06630045479031908</v>
      </c>
      <c r="Z13" s="24" t="n">
        <v>0.08491905155078726</v>
      </c>
      <c r="AA13" s="24" t="n">
        <v>0.09596385697545684</v>
      </c>
      <c r="AB13" s="24" t="n">
        <v>0.09433367740660223</v>
      </c>
      <c r="AD13" s="24" t="n">
        <v>0.07866442815998674</v>
      </c>
      <c r="AE13" s="24" t="n">
        <v>0.09039535801911963</v>
      </c>
      <c r="AF13" s="24" t="n">
        <v>0.06238337177952392</v>
      </c>
      <c r="AG13" s="24" t="n">
        <v>0.07739628450030508</v>
      </c>
      <c r="AH13" s="24" t="n">
        <v>0.1116097091255513</v>
      </c>
      <c r="AI13" s="24" t="n">
        <v>0.1002514201404942</v>
      </c>
      <c r="AJ13" s="24" t="n">
        <v>0.0717365725820282</v>
      </c>
      <c r="AL13" s="24" t="n">
        <v>0.08414522121337624</v>
      </c>
      <c r="AM13" s="24" t="n">
        <v>0.06753995417324531</v>
      </c>
      <c r="AN13" s="24" t="n">
        <v>0.06095252720498259</v>
      </c>
      <c r="AO13" s="24" t="n">
        <v>0.04557466609526617</v>
      </c>
      <c r="AP13" s="24" t="n">
        <v>0.1014907643519461</v>
      </c>
      <c r="AQ13" s="24" t="n">
        <v>0.09205910466519987</v>
      </c>
      <c r="AR13" s="24" t="n">
        <v>0.1057494015519435</v>
      </c>
      <c r="AS13" s="24" t="n">
        <v>0.1665589498505063</v>
      </c>
      <c r="AU13" s="24" t="n">
        <v>0.03243726753778464</v>
      </c>
      <c r="AV13" s="24" t="n">
        <v>0.12541377068997</v>
      </c>
      <c r="AW13" s="24" t="n">
        <v>0.08536788155727729</v>
      </c>
      <c r="AX13" s="24" t="n">
        <v>0.0825124984488559</v>
      </c>
    </row>
    <row r="14" ht="19" customHeight="1">
      <c r="B14" s="26" t="inlineStr">
        <is>
          <t>6</t>
        </is>
      </c>
      <c r="C14" s="24" t="n">
        <v>0.06346118912817628</v>
      </c>
      <c r="D14" s="24" t="n">
        <v>0.06298612122525427</v>
      </c>
      <c r="E14" s="24" t="n">
        <v>0.06411644181284076</v>
      </c>
      <c r="G14" s="24" t="n">
        <v>0.03450694047968069</v>
      </c>
      <c r="H14" s="24" t="n">
        <v>0.04802575310298617</v>
      </c>
      <c r="I14" s="24" t="n">
        <v>0.04933594566074598</v>
      </c>
      <c r="J14" s="24" t="n">
        <v>0.05831616881810123</v>
      </c>
      <c r="K14" s="24" t="n">
        <v>0.08770908789199913</v>
      </c>
      <c r="L14" s="24" t="n">
        <v>0.09442132781025693</v>
      </c>
      <c r="N14" s="24" t="n">
        <v>0.07953904543827671</v>
      </c>
      <c r="O14" s="24" t="n">
        <v>0.05474517453635731</v>
      </c>
      <c r="P14" s="24" t="n">
        <v>0.04969315037256438</v>
      </c>
      <c r="Q14" s="24" t="n">
        <v>0.08185288727834419</v>
      </c>
      <c r="R14" s="24" t="n">
        <v>0.0535682464161461</v>
      </c>
      <c r="S14" s="24" t="n">
        <v>0.06880653453681025</v>
      </c>
      <c r="T14" s="24" t="n">
        <v>0.065418119065935</v>
      </c>
      <c r="U14" s="24" t="n">
        <v>0.04314471818727797</v>
      </c>
      <c r="V14" s="24" t="n">
        <v>0.07137530981660044</v>
      </c>
      <c r="W14" s="24" t="n">
        <v>0.08131754662706815</v>
      </c>
      <c r="Y14" s="24" t="n">
        <v>0.05622456804782842</v>
      </c>
      <c r="Z14" s="24" t="n">
        <v>0.06590335181159811</v>
      </c>
      <c r="AA14" s="24" t="n">
        <v>0.07264118187324069</v>
      </c>
      <c r="AB14" s="24" t="n">
        <v>0.06066338141390343</v>
      </c>
      <c r="AD14" s="24" t="n">
        <v>0.09857995877296022</v>
      </c>
      <c r="AE14" s="24" t="n">
        <v>0.05532404841910744</v>
      </c>
      <c r="AF14" s="24" t="n">
        <v>0.03139757658368549</v>
      </c>
      <c r="AG14" s="24" t="n">
        <v>0.0492283565639021</v>
      </c>
      <c r="AH14" s="24" t="n">
        <v>0.06850634075066434</v>
      </c>
      <c r="AI14" s="24" t="n">
        <v>0.0449889384438998</v>
      </c>
      <c r="AJ14" s="24" t="n">
        <v>0.06106137711894279</v>
      </c>
      <c r="AL14" s="24" t="n">
        <v>0.08055769687714236</v>
      </c>
      <c r="AM14" s="24" t="n">
        <v>0.04855070096196392</v>
      </c>
      <c r="AN14" s="24" t="n">
        <v>0.05659251140700163</v>
      </c>
      <c r="AO14" s="24" t="n">
        <v>0.02803187027776062</v>
      </c>
      <c r="AP14" s="24" t="n">
        <v>0.0773891797140958</v>
      </c>
      <c r="AQ14" s="24" t="n">
        <v>0.07639449878993114</v>
      </c>
      <c r="AR14" s="24" t="n">
        <v>0.07840938953757498</v>
      </c>
      <c r="AS14" s="24" t="n">
        <v>0.05130027447479643</v>
      </c>
      <c r="AU14" s="24" t="n">
        <v>0.02178435077154248</v>
      </c>
      <c r="AV14" s="24" t="n">
        <v>0.1082716500913795</v>
      </c>
      <c r="AW14" s="24" t="n">
        <v>0.05591100185024773</v>
      </c>
      <c r="AX14" s="24" t="n">
        <v>0.05851479596787978</v>
      </c>
    </row>
    <row r="15" ht="19" customHeight="1">
      <c r="B15" s="26" t="inlineStr">
        <is>
          <t>7</t>
        </is>
      </c>
      <c r="C15" s="24" t="n">
        <v>0.04451646339525015</v>
      </c>
      <c r="D15" s="24" t="n">
        <v>0.05625265787452487</v>
      </c>
      <c r="E15" s="24" t="n">
        <v>0.03316956430559272</v>
      </c>
      <c r="G15" s="24" t="n">
        <v>0.0330277523448086</v>
      </c>
      <c r="H15" s="24" t="n">
        <v>0.04813505753261726</v>
      </c>
      <c r="I15" s="24" t="n">
        <v>0.02882526911399724</v>
      </c>
      <c r="J15" s="24" t="n">
        <v>0.04117730518200804</v>
      </c>
      <c r="K15" s="24" t="n">
        <v>0.06478061384935926</v>
      </c>
      <c r="L15" s="24" t="n">
        <v>0.05095625864147089</v>
      </c>
      <c r="N15" s="24" t="n">
        <v>0.04155616600033228</v>
      </c>
      <c r="O15" s="24" t="n">
        <v>0.0645838854950012</v>
      </c>
      <c r="P15" s="24" t="n">
        <v>0.04884598503561297</v>
      </c>
      <c r="Q15" s="24" t="n">
        <v>0.04946427572416803</v>
      </c>
      <c r="R15" s="24" t="n">
        <v>0.02344443897787948</v>
      </c>
      <c r="S15" s="24" t="n">
        <v>0.0240459799441337</v>
      </c>
      <c r="T15" s="24" t="n">
        <v>0.0600905661141642</v>
      </c>
      <c r="U15" s="24" t="n">
        <v>0.05256053166725726</v>
      </c>
      <c r="V15" s="24" t="n">
        <v>0.03251175035999744</v>
      </c>
      <c r="W15" s="24" t="n">
        <v>0.05485930281051832</v>
      </c>
      <c r="Y15" s="24" t="n">
        <v>0.03278919483116579</v>
      </c>
      <c r="Z15" s="24" t="n">
        <v>0.04419441494323991</v>
      </c>
      <c r="AA15" s="24" t="n">
        <v>0.04976882244764253</v>
      </c>
      <c r="AB15" s="24" t="n">
        <v>0.05289412377154264</v>
      </c>
      <c r="AD15" s="24" t="n">
        <v>0.05999652071605587</v>
      </c>
      <c r="AE15" s="24" t="n">
        <v>0.0447646015948363</v>
      </c>
      <c r="AF15" s="24" t="n">
        <v>0.03575450224905957</v>
      </c>
      <c r="AG15" s="24" t="n">
        <v>0.009895434044071769</v>
      </c>
      <c r="AH15" s="24" t="n">
        <v>0.05645408249806286</v>
      </c>
      <c r="AI15" s="24" t="n">
        <v>0.05117590345465159</v>
      </c>
      <c r="AJ15" s="24" t="n">
        <v>0.03525065645279493</v>
      </c>
      <c r="AL15" s="24" t="n">
        <v>0.04998525145470054</v>
      </c>
      <c r="AM15" s="24" t="n">
        <v>0.05418947209516247</v>
      </c>
      <c r="AN15" s="24" t="n">
        <v>0.03151110733252049</v>
      </c>
      <c r="AO15" s="24" t="n">
        <v>0.01789476676806371</v>
      </c>
      <c r="AP15" s="24" t="n">
        <v>0.06835849227579323</v>
      </c>
      <c r="AQ15" s="24" t="n">
        <v>0.03860310512769557</v>
      </c>
      <c r="AR15" s="24" t="n">
        <v>0.02349105887009678</v>
      </c>
      <c r="AS15" s="24" t="n">
        <v>0</v>
      </c>
      <c r="AU15" s="24" t="n">
        <v>0.02218379649666973</v>
      </c>
      <c r="AV15" s="24" t="n">
        <v>0.06892988534921797</v>
      </c>
      <c r="AW15" s="24" t="n">
        <v>0.0351301550306383</v>
      </c>
      <c r="AX15" s="24" t="n">
        <v>0.05232051015345484</v>
      </c>
    </row>
    <row r="16" ht="19" customHeight="1">
      <c r="B16" s="26" t="inlineStr">
        <is>
          <t>Not Selected</t>
        </is>
      </c>
      <c r="C16" s="24" t="n">
        <v>0.1736171489655518</v>
      </c>
      <c r="D16" s="24" t="n">
        <v>0.1751794467813046</v>
      </c>
      <c r="E16" s="24" t="n">
        <v>0.1717535705695804</v>
      </c>
      <c r="G16" s="24" t="n">
        <v>0.1752248447654303</v>
      </c>
      <c r="H16" s="24" t="n">
        <v>0.1462951734217079</v>
      </c>
      <c r="I16" s="24" t="n">
        <v>0.2041359258026803</v>
      </c>
      <c r="J16" s="24" t="n">
        <v>0.1812704511093282</v>
      </c>
      <c r="K16" s="24" t="n">
        <v>0.160214697917466</v>
      </c>
      <c r="L16" s="24" t="n">
        <v>0.1728409467410325</v>
      </c>
      <c r="N16" s="24" t="n">
        <v>0.1418911245758472</v>
      </c>
      <c r="O16" s="24" t="n">
        <v>0.2294409271298718</v>
      </c>
      <c r="P16" s="24" t="n">
        <v>0.1621805977021422</v>
      </c>
      <c r="Q16" s="24" t="n">
        <v>0.1898283826715917</v>
      </c>
      <c r="R16" s="24" t="n">
        <v>0.1593340525898617</v>
      </c>
      <c r="S16" s="24" t="n">
        <v>0.2080293706580675</v>
      </c>
      <c r="T16" s="24" t="n">
        <v>0.1606787927395391</v>
      </c>
      <c r="U16" s="24" t="n">
        <v>0.1691071677064493</v>
      </c>
      <c r="V16" s="24" t="n">
        <v>0.1732993794463462</v>
      </c>
      <c r="W16" s="24" t="n">
        <v>0.1617683147720076</v>
      </c>
      <c r="Y16" s="24" t="n">
        <v>0.152749780587213</v>
      </c>
      <c r="Z16" s="24" t="n">
        <v>0.1715551094417063</v>
      </c>
      <c r="AA16" s="24" t="n">
        <v>0.1687001671742102</v>
      </c>
      <c r="AB16" s="24" t="n">
        <v>0.2026212478162899</v>
      </c>
      <c r="AD16" s="24" t="n">
        <v>0.1972005384541114</v>
      </c>
      <c r="AE16" s="24" t="n">
        <v>0.1319491768874056</v>
      </c>
      <c r="AF16" s="24" t="n">
        <v>0.1305124922721287</v>
      </c>
      <c r="AG16" s="24" t="n">
        <v>0.1083096407951478</v>
      </c>
      <c r="AH16" s="24" t="n">
        <v>0.2787038793676195</v>
      </c>
      <c r="AI16" s="24" t="n">
        <v>0.1530099011465094</v>
      </c>
      <c r="AJ16" s="24" t="n">
        <v>0.1835789324885739</v>
      </c>
      <c r="AL16" s="24" t="n">
        <v>0.1733955306315354</v>
      </c>
      <c r="AM16" s="24" t="n">
        <v>0.143768379945251</v>
      </c>
      <c r="AN16" s="24" t="n">
        <v>0.09019090642185794</v>
      </c>
      <c r="AO16" s="24" t="n">
        <v>0.1498864804801765</v>
      </c>
      <c r="AP16" s="24" t="n">
        <v>0.2393945048929848</v>
      </c>
      <c r="AQ16" s="24" t="n">
        <v>0.1638458609612095</v>
      </c>
      <c r="AR16" s="24" t="n">
        <v>0.2039472888757951</v>
      </c>
      <c r="AS16" s="24" t="n">
        <v>0.1580056197480024</v>
      </c>
      <c r="AU16" s="24" t="n">
        <v>0.0803183761357988</v>
      </c>
      <c r="AV16" s="24" t="n">
        <v>0.2118473291425973</v>
      </c>
      <c r="AW16" s="24" t="n">
        <v>0.1719549697086058</v>
      </c>
      <c r="AX16" s="24" t="n">
        <v>0.2321059534912779</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7.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Making the experience of prison harder</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0.1072332935857002</v>
      </c>
      <c r="D9" s="24" t="n">
        <v>0.100184449119254</v>
      </c>
      <c r="E9" s="24" t="n">
        <v>0.1144505501589289</v>
      </c>
      <c r="G9" s="24" t="n">
        <v>0.06798839875714234</v>
      </c>
      <c r="H9" s="24" t="n">
        <v>0.041349339386628</v>
      </c>
      <c r="I9" s="24" t="n">
        <v>0.09936039574028653</v>
      </c>
      <c r="J9" s="24" t="n">
        <v>0.1450878884303693</v>
      </c>
      <c r="K9" s="24" t="n">
        <v>0.1448196295468639</v>
      </c>
      <c r="L9" s="24" t="n">
        <v>0.1370571876175795</v>
      </c>
      <c r="N9" s="24" t="n">
        <v>0.1634611319850937</v>
      </c>
      <c r="O9" s="24" t="n">
        <v>0.1056301595658493</v>
      </c>
      <c r="P9" s="24" t="n">
        <v>0.1035676562173398</v>
      </c>
      <c r="Q9" s="24" t="n">
        <v>0.1521315115852714</v>
      </c>
      <c r="R9" s="24" t="n">
        <v>0.09956160354541939</v>
      </c>
      <c r="S9" s="24" t="n">
        <v>0.06008664525161764</v>
      </c>
      <c r="T9" s="24" t="n">
        <v>0.1266546320160751</v>
      </c>
      <c r="U9" s="24" t="n">
        <v>0.08155588439428942</v>
      </c>
      <c r="V9" s="24" t="n">
        <v>0.1229930977740469</v>
      </c>
      <c r="W9" s="24" t="n">
        <v>0.09010349653291423</v>
      </c>
      <c r="Y9" s="24" t="n">
        <v>0.08639550682833552</v>
      </c>
      <c r="Z9" s="24" t="n">
        <v>0.1058380024226482</v>
      </c>
      <c r="AA9" s="24" t="n">
        <v>0.1205785297412643</v>
      </c>
      <c r="AB9" s="24" t="n">
        <v>0.1194426076940055</v>
      </c>
      <c r="AD9" s="24" t="n">
        <v>0.1120787904413923</v>
      </c>
      <c r="AE9" s="24" t="n">
        <v>0.08829786275221758</v>
      </c>
      <c r="AF9" s="24" t="n">
        <v>0.1085244200966963</v>
      </c>
      <c r="AG9" s="24" t="n">
        <v>0.08660003028723133</v>
      </c>
      <c r="AH9" s="24" t="n">
        <v>0.1797552209582927</v>
      </c>
      <c r="AI9" s="24" t="n">
        <v>0.05434572077536785</v>
      </c>
      <c r="AJ9" s="24" t="n">
        <v>0.09402201532875946</v>
      </c>
      <c r="AL9" s="24" t="n">
        <v>0.1006612173001046</v>
      </c>
      <c r="AM9" s="24" t="n">
        <v>0.07934732276344522</v>
      </c>
      <c r="AN9" s="24" t="n">
        <v>0.07316625061984819</v>
      </c>
      <c r="AO9" s="24" t="n">
        <v>0.05403006355178933</v>
      </c>
      <c r="AP9" s="24" t="n">
        <v>0.1670768010530542</v>
      </c>
      <c r="AQ9" s="24" t="n">
        <v>0.08055112463023383</v>
      </c>
      <c r="AR9" s="24" t="n">
        <v>0.1301698074961816</v>
      </c>
      <c r="AS9" s="24" t="n">
        <v>0.1472782359143076</v>
      </c>
      <c r="AU9" s="24" t="n">
        <v>0.05240465425072711</v>
      </c>
      <c r="AV9" s="24" t="n">
        <v>0.1700285807318309</v>
      </c>
      <c r="AW9" s="24" t="n">
        <v>0.09690599690891782</v>
      </c>
      <c r="AX9" s="24" t="n">
        <v>0.09527648266397358</v>
      </c>
    </row>
    <row r="10" ht="19" customHeight="1">
      <c r="B10" s="26" t="inlineStr">
        <is>
          <t>2</t>
        </is>
      </c>
      <c r="C10" s="24" t="n">
        <v>0.1348301404527209</v>
      </c>
      <c r="D10" s="24" t="n">
        <v>0.1194787269286718</v>
      </c>
      <c r="E10" s="24" t="n">
        <v>0.1493772520387124</v>
      </c>
      <c r="G10" s="24" t="n">
        <v>0.08390462523743947</v>
      </c>
      <c r="H10" s="24" t="n">
        <v>0.110637747163145</v>
      </c>
      <c r="I10" s="24" t="n">
        <v>0.1128087866267062</v>
      </c>
      <c r="J10" s="24" t="n">
        <v>0.1531133709421353</v>
      </c>
      <c r="K10" s="24" t="n">
        <v>0.1724873002699545</v>
      </c>
      <c r="L10" s="24" t="n">
        <v>0.1657654920990096</v>
      </c>
      <c r="N10" s="24" t="n">
        <v>0.0887138324157182</v>
      </c>
      <c r="O10" s="24" t="n">
        <v>0.1449497379971912</v>
      </c>
      <c r="P10" s="24" t="n">
        <v>0.1845106873619361</v>
      </c>
      <c r="Q10" s="24" t="n">
        <v>0.1194622964066506</v>
      </c>
      <c r="R10" s="24" t="n">
        <v>0.1317544920169963</v>
      </c>
      <c r="S10" s="24" t="n">
        <v>0.1515805129538008</v>
      </c>
      <c r="T10" s="24" t="n">
        <v>0.1241579448843743</v>
      </c>
      <c r="U10" s="24" t="n">
        <v>0.1074769290999132</v>
      </c>
      <c r="V10" s="24" t="n">
        <v>0.1145838270847103</v>
      </c>
      <c r="W10" s="24" t="n">
        <v>0.1821007845316904</v>
      </c>
      <c r="Y10" s="24" t="n">
        <v>0.1061807878942154</v>
      </c>
      <c r="Z10" s="24" t="n">
        <v>0.1133715901519452</v>
      </c>
      <c r="AA10" s="24" t="n">
        <v>0.1621639752182432</v>
      </c>
      <c r="AB10" s="24" t="n">
        <v>0.1639916418344525</v>
      </c>
      <c r="AD10" s="24" t="n">
        <v>0.1582034197522172</v>
      </c>
      <c r="AE10" s="24" t="n">
        <v>0.1191886614216092</v>
      </c>
      <c r="AF10" s="24" t="n">
        <v>0.06636005794598766</v>
      </c>
      <c r="AG10" s="24" t="n">
        <v>0.111109343930046</v>
      </c>
      <c r="AH10" s="24" t="n">
        <v>0.1819188822176858</v>
      </c>
      <c r="AI10" s="24" t="n">
        <v>0.1832889128612327</v>
      </c>
      <c r="AJ10" s="24" t="n">
        <v>0.1352176782872583</v>
      </c>
      <c r="AL10" s="24" t="n">
        <v>0.1226947196716609</v>
      </c>
      <c r="AM10" s="24" t="n">
        <v>0.07565570428877071</v>
      </c>
      <c r="AN10" s="24" t="n">
        <v>0.09383615953946445</v>
      </c>
      <c r="AO10" s="24" t="n">
        <v>0.1434341193090766</v>
      </c>
      <c r="AP10" s="24" t="n">
        <v>0.1761040223394135</v>
      </c>
      <c r="AQ10" s="24" t="n">
        <v>0.1700171228468475</v>
      </c>
      <c r="AR10" s="24" t="n">
        <v>0.1986069220990929</v>
      </c>
      <c r="AS10" s="24" t="n">
        <v>0.1134402654215177</v>
      </c>
      <c r="AU10" s="24" t="n">
        <v>0.05650682406646119</v>
      </c>
      <c r="AV10" s="24" t="n">
        <v>0.1966468426275654</v>
      </c>
      <c r="AW10" s="24" t="n">
        <v>0.1455976934776427</v>
      </c>
      <c r="AX10" s="24" t="n">
        <v>0.110147835979963</v>
      </c>
    </row>
    <row r="11" ht="19" customHeight="1">
      <c r="B11" s="26" t="inlineStr">
        <is>
          <t>3</t>
        </is>
      </c>
      <c r="C11" s="24" t="n">
        <v>0.1212231040994751</v>
      </c>
      <c r="D11" s="24" t="n">
        <v>0.1156885061446941</v>
      </c>
      <c r="E11" s="24" t="n">
        <v>0.1265509857693755</v>
      </c>
      <c r="G11" s="24" t="n">
        <v>0.07122832911832529</v>
      </c>
      <c r="H11" s="24" t="n">
        <v>0.1201756727090924</v>
      </c>
      <c r="I11" s="24" t="n">
        <v>0.137486557980619</v>
      </c>
      <c r="J11" s="24" t="n">
        <v>0.1355551650458173</v>
      </c>
      <c r="K11" s="24" t="n">
        <v>0.1397248107297663</v>
      </c>
      <c r="L11" s="24" t="n">
        <v>0.1178130835173572</v>
      </c>
      <c r="N11" s="24" t="n">
        <v>0.1418812906481181</v>
      </c>
      <c r="O11" s="24" t="n">
        <v>0.1226492386498859</v>
      </c>
      <c r="P11" s="24" t="n">
        <v>0.1220123630694237</v>
      </c>
      <c r="Q11" s="24" t="n">
        <v>0.1348075950479184</v>
      </c>
      <c r="R11" s="24" t="n">
        <v>0.1372393116574652</v>
      </c>
      <c r="S11" s="24" t="n">
        <v>0.1387761493565247</v>
      </c>
      <c r="T11" s="24" t="n">
        <v>0.1474546118255059</v>
      </c>
      <c r="U11" s="24" t="n">
        <v>0.0909077255194632</v>
      </c>
      <c r="V11" s="24" t="n">
        <v>0.117446817488318</v>
      </c>
      <c r="W11" s="24" t="n">
        <v>0.08865604476534707</v>
      </c>
      <c r="Y11" s="24" t="n">
        <v>0.1045659593631792</v>
      </c>
      <c r="Z11" s="24" t="n">
        <v>0.1232002097774075</v>
      </c>
      <c r="AA11" s="24" t="n">
        <v>0.1381936113599563</v>
      </c>
      <c r="AB11" s="24" t="n">
        <v>0.1222265383317575</v>
      </c>
      <c r="AD11" s="24" t="n">
        <v>0.1492426698415578</v>
      </c>
      <c r="AE11" s="24" t="n">
        <v>0.09989423056795858</v>
      </c>
      <c r="AF11" s="24" t="n">
        <v>0.09252579924331535</v>
      </c>
      <c r="AG11" s="24" t="n">
        <v>0.08411605655587331</v>
      </c>
      <c r="AH11" s="24" t="n">
        <v>0.1671625983756096</v>
      </c>
      <c r="AI11" s="24" t="n">
        <v>0.1368385887843067</v>
      </c>
      <c r="AJ11" s="24" t="n">
        <v>0.1190590537162782</v>
      </c>
      <c r="AL11" s="24" t="n">
        <v>0.1271159752045637</v>
      </c>
      <c r="AM11" s="24" t="n">
        <v>0.09960830675802437</v>
      </c>
      <c r="AN11" s="24" t="n">
        <v>0.08330382543533839</v>
      </c>
      <c r="AO11" s="24" t="n">
        <v>0.05389103532718083</v>
      </c>
      <c r="AP11" s="24" t="n">
        <v>0.1612171643621727</v>
      </c>
      <c r="AQ11" s="24" t="n">
        <v>0.1260465821096403</v>
      </c>
      <c r="AR11" s="24" t="n">
        <v>0.1340897121635634</v>
      </c>
      <c r="AS11" s="24" t="n">
        <v>0.199811740101878</v>
      </c>
      <c r="AU11" s="24" t="n">
        <v>0.05581082726091677</v>
      </c>
      <c r="AV11" s="24" t="n">
        <v>0.1623610619831639</v>
      </c>
      <c r="AW11" s="24" t="n">
        <v>0.1245795013743073</v>
      </c>
      <c r="AX11" s="24" t="n">
        <v>0.1294423705408588</v>
      </c>
    </row>
    <row r="12" ht="19" customHeight="1">
      <c r="B12" s="26" t="inlineStr">
        <is>
          <t>4</t>
        </is>
      </c>
      <c r="C12" s="24" t="n">
        <v>0.068371638015862</v>
      </c>
      <c r="D12" s="24" t="n">
        <v>0.07957943866317546</v>
      </c>
      <c r="E12" s="24" t="n">
        <v>0.05761324476678296</v>
      </c>
      <c r="G12" s="24" t="n">
        <v>0.05250823168251323</v>
      </c>
      <c r="H12" s="24" t="n">
        <v>0.06324378553376471</v>
      </c>
      <c r="I12" s="24" t="n">
        <v>0.07129387589991994</v>
      </c>
      <c r="J12" s="24" t="n">
        <v>0.08248636821167694</v>
      </c>
      <c r="K12" s="24" t="n">
        <v>0.05790699402419537</v>
      </c>
      <c r="L12" s="24" t="n">
        <v>0.07620182253044591</v>
      </c>
      <c r="N12" s="24" t="n">
        <v>0.06177616089682711</v>
      </c>
      <c r="O12" s="24" t="n">
        <v>0.1180937029008686</v>
      </c>
      <c r="P12" s="24" t="n">
        <v>0.036822173177774</v>
      </c>
      <c r="Q12" s="24" t="n">
        <v>0.08049057038581306</v>
      </c>
      <c r="R12" s="24" t="n">
        <v>0.05262716029338103</v>
      </c>
      <c r="S12" s="24" t="n">
        <v>0.06192148186969314</v>
      </c>
      <c r="T12" s="24" t="n">
        <v>0.06163571645230275</v>
      </c>
      <c r="U12" s="24" t="n">
        <v>0.09713411809092871</v>
      </c>
      <c r="V12" s="24" t="n">
        <v>0.07830556477527843</v>
      </c>
      <c r="W12" s="24" t="n">
        <v>0.04120792262399503</v>
      </c>
      <c r="Y12" s="24" t="n">
        <v>0.06651824514802132</v>
      </c>
      <c r="Z12" s="24" t="n">
        <v>0.06552268747017465</v>
      </c>
      <c r="AA12" s="24" t="n">
        <v>0.08718702755117901</v>
      </c>
      <c r="AB12" s="24" t="n">
        <v>0.05677297018847445</v>
      </c>
      <c r="AD12" s="24" t="n">
        <v>0.07211194955427273</v>
      </c>
      <c r="AE12" s="24" t="n">
        <v>0.07146094715039104</v>
      </c>
      <c r="AF12" s="24" t="n">
        <v>0.03595120119401947</v>
      </c>
      <c r="AG12" s="24" t="n">
        <v>0.04908918683466234</v>
      </c>
      <c r="AH12" s="24" t="n">
        <v>0.0841270757163752</v>
      </c>
      <c r="AI12" s="24" t="n">
        <v>0.05281544455433871</v>
      </c>
      <c r="AJ12" s="24" t="n">
        <v>0.06913848251824023</v>
      </c>
      <c r="AL12" s="24" t="n">
        <v>0.06200931779943927</v>
      </c>
      <c r="AM12" s="24" t="n">
        <v>0.07674811930753116</v>
      </c>
      <c r="AN12" s="24" t="n">
        <v>0.05053696536792784</v>
      </c>
      <c r="AO12" s="24" t="n">
        <v>0.02247702769024526</v>
      </c>
      <c r="AP12" s="24" t="n">
        <v>0.09436108887350397</v>
      </c>
      <c r="AQ12" s="24" t="n">
        <v>0.06295069928377878</v>
      </c>
      <c r="AR12" s="24" t="n">
        <v>0.06728703003593889</v>
      </c>
      <c r="AS12" s="24" t="n">
        <v>0.07370102860601485</v>
      </c>
      <c r="AU12" s="24" t="n">
        <v>0.04560831565315016</v>
      </c>
      <c r="AV12" s="24" t="n">
        <v>0.06276741115453323</v>
      </c>
      <c r="AW12" s="24" t="n">
        <v>0.07850791543776049</v>
      </c>
      <c r="AX12" s="24" t="n">
        <v>0.08506745495674252</v>
      </c>
    </row>
    <row r="13" ht="19" customHeight="1">
      <c r="B13" s="26" t="inlineStr">
        <is>
          <t>5</t>
        </is>
      </c>
      <c r="C13" s="24" t="n">
        <v>0.0777937938898913</v>
      </c>
      <c r="D13" s="24" t="n">
        <v>0.07555057091396337</v>
      </c>
      <c r="E13" s="24" t="n">
        <v>0.08022171869770992</v>
      </c>
      <c r="G13" s="24" t="n">
        <v>0.06989122122896396</v>
      </c>
      <c r="H13" s="24" t="n">
        <v>0.06736903374227578</v>
      </c>
      <c r="I13" s="24" t="n">
        <v>0.1001840959421554</v>
      </c>
      <c r="J13" s="24" t="n">
        <v>0.06495735432268986</v>
      </c>
      <c r="K13" s="24" t="n">
        <v>0.08925174212775154</v>
      </c>
      <c r="L13" s="24" t="n">
        <v>0.07607364992582998</v>
      </c>
      <c r="N13" s="24" t="n">
        <v>0.1516271881652719</v>
      </c>
      <c r="O13" s="24" t="n">
        <v>0.04770595141750541</v>
      </c>
      <c r="P13" s="24" t="n">
        <v>0.060116901113142</v>
      </c>
      <c r="Q13" s="24" t="n">
        <v>0.02503921616745371</v>
      </c>
      <c r="R13" s="24" t="n">
        <v>0.0830016968905703</v>
      </c>
      <c r="S13" s="24" t="n">
        <v>0.07874214286042532</v>
      </c>
      <c r="T13" s="24" t="n">
        <v>0.05889819994563732</v>
      </c>
      <c r="U13" s="24" t="n">
        <v>0.09382161716886747</v>
      </c>
      <c r="V13" s="24" t="n">
        <v>0.07446486973779978</v>
      </c>
      <c r="W13" s="24" t="n">
        <v>0.1168468700294579</v>
      </c>
      <c r="Y13" s="24" t="n">
        <v>0.07165461383431031</v>
      </c>
      <c r="Z13" s="24" t="n">
        <v>0.1026478745450756</v>
      </c>
      <c r="AA13" s="24" t="n">
        <v>0.06260921723682665</v>
      </c>
      <c r="AB13" s="24" t="n">
        <v>0.07198800008453438</v>
      </c>
      <c r="AD13" s="24" t="n">
        <v>0.04925500599981988</v>
      </c>
      <c r="AE13" s="24" t="n">
        <v>0.08100294105268699</v>
      </c>
      <c r="AF13" s="24" t="n">
        <v>0.1108729416991649</v>
      </c>
      <c r="AG13" s="24" t="n">
        <v>0.07773133956982169</v>
      </c>
      <c r="AH13" s="24" t="n">
        <v>0.05381607652433337</v>
      </c>
      <c r="AI13" s="24" t="n">
        <v>0.1997855926134537</v>
      </c>
      <c r="AJ13" s="24" t="n">
        <v>0.08793443833078499</v>
      </c>
      <c r="AL13" s="24" t="n">
        <v>0.06355632151308369</v>
      </c>
      <c r="AM13" s="24" t="n">
        <v>0.07227671572258895</v>
      </c>
      <c r="AN13" s="24" t="n">
        <v>0.1326810782602603</v>
      </c>
      <c r="AO13" s="24" t="n">
        <v>0.07439578636155757</v>
      </c>
      <c r="AP13" s="24" t="n">
        <v>0.06550786062957081</v>
      </c>
      <c r="AQ13" s="24" t="n">
        <v>0.09384188010662274</v>
      </c>
      <c r="AR13" s="24" t="n">
        <v>0.08271193807836784</v>
      </c>
      <c r="AS13" s="24" t="n">
        <v>0.07201760621304298</v>
      </c>
      <c r="AU13" s="24" t="n">
        <v>0.09116647973950764</v>
      </c>
      <c r="AV13" s="24" t="n">
        <v>0.06256418919509887</v>
      </c>
      <c r="AW13" s="24" t="n">
        <v>0.0886490898964814</v>
      </c>
      <c r="AX13" s="24" t="n">
        <v>0.06322757301147927</v>
      </c>
    </row>
    <row r="14" ht="19" customHeight="1">
      <c r="B14" s="26" t="inlineStr">
        <is>
          <t>6</t>
        </is>
      </c>
      <c r="C14" s="24" t="n">
        <v>0.09209595656300948</v>
      </c>
      <c r="D14" s="24" t="n">
        <v>0.09510592159487118</v>
      </c>
      <c r="E14" s="24" t="n">
        <v>0.08942805999925205</v>
      </c>
      <c r="G14" s="24" t="n">
        <v>0.08027898358564332</v>
      </c>
      <c r="H14" s="24" t="n">
        <v>0.1136031568679632</v>
      </c>
      <c r="I14" s="24" t="n">
        <v>0.08622594275585685</v>
      </c>
      <c r="J14" s="24" t="n">
        <v>0.07396034054115207</v>
      </c>
      <c r="K14" s="24" t="n">
        <v>0.07840025883376442</v>
      </c>
      <c r="L14" s="24" t="n">
        <v>0.1110754777977474</v>
      </c>
      <c r="N14" s="24" t="n">
        <v>0.08856313419001324</v>
      </c>
      <c r="O14" s="24" t="n">
        <v>0.06317499508616528</v>
      </c>
      <c r="P14" s="24" t="n">
        <v>0.09204899999239362</v>
      </c>
      <c r="Q14" s="24" t="n">
        <v>0.1080952105111393</v>
      </c>
      <c r="R14" s="24" t="n">
        <v>0.08195329365550025</v>
      </c>
      <c r="S14" s="24" t="n">
        <v>0.1066844765881601</v>
      </c>
      <c r="T14" s="24" t="n">
        <v>0.1137333560024331</v>
      </c>
      <c r="U14" s="24" t="n">
        <v>0.09662353590735256</v>
      </c>
      <c r="V14" s="24" t="n">
        <v>0.07534696307939076</v>
      </c>
      <c r="W14" s="24" t="n">
        <v>0.08027257289102094</v>
      </c>
      <c r="Y14" s="24" t="n">
        <v>0.1243550754445859</v>
      </c>
      <c r="Z14" s="24" t="n">
        <v>0.08034906433516792</v>
      </c>
      <c r="AA14" s="24" t="n">
        <v>0.06538702387741999</v>
      </c>
      <c r="AB14" s="24" t="n">
        <v>0.09295324306672524</v>
      </c>
      <c r="AD14" s="24" t="n">
        <v>0.09738979229349809</v>
      </c>
      <c r="AE14" s="24" t="n">
        <v>0.102985456496797</v>
      </c>
      <c r="AF14" s="24" t="n">
        <v>0.118141504030301</v>
      </c>
      <c r="AG14" s="24" t="n">
        <v>0.09519547401705306</v>
      </c>
      <c r="AH14" s="24" t="n">
        <v>0.05346958539907193</v>
      </c>
      <c r="AI14" s="24" t="n">
        <v>0.09236946504449652</v>
      </c>
      <c r="AJ14" s="24" t="n">
        <v>0.08608046384417488</v>
      </c>
      <c r="AL14" s="24" t="n">
        <v>0.09322190143033975</v>
      </c>
      <c r="AM14" s="24" t="n">
        <v>0.1226749466811097</v>
      </c>
      <c r="AN14" s="24" t="n">
        <v>0.08985245659906563</v>
      </c>
      <c r="AO14" s="24" t="n">
        <v>0.099179039515467</v>
      </c>
      <c r="AP14" s="24" t="n">
        <v>0.06369600829307713</v>
      </c>
      <c r="AQ14" s="24" t="n">
        <v>0.1107229305767232</v>
      </c>
      <c r="AR14" s="24" t="n">
        <v>0.08652405207116241</v>
      </c>
      <c r="AS14" s="24" t="n">
        <v>0.05950489287879501</v>
      </c>
      <c r="AU14" s="24" t="n">
        <v>0.1417441483778666</v>
      </c>
      <c r="AV14" s="24" t="n">
        <v>0.08556561137290777</v>
      </c>
      <c r="AW14" s="24" t="n">
        <v>0.07614308036001483</v>
      </c>
      <c r="AX14" s="24" t="n">
        <v>0.0734663614453544</v>
      </c>
    </row>
    <row r="15" ht="19" customHeight="1">
      <c r="B15" s="26" t="inlineStr">
        <is>
          <t>7</t>
        </is>
      </c>
      <c r="C15" s="24" t="n">
        <v>0.1375366597213097</v>
      </c>
      <c r="D15" s="24" t="n">
        <v>0.147105809573889</v>
      </c>
      <c r="E15" s="24" t="n">
        <v>0.1281366794240028</v>
      </c>
      <c r="G15" s="24" t="n">
        <v>0.2399154123431335</v>
      </c>
      <c r="H15" s="24" t="n">
        <v>0.1634785126692761</v>
      </c>
      <c r="I15" s="24" t="n">
        <v>0.1001383830382865</v>
      </c>
      <c r="J15" s="24" t="n">
        <v>0.09899344326260384</v>
      </c>
      <c r="K15" s="24" t="n">
        <v>0.09318404551507646</v>
      </c>
      <c r="L15" s="24" t="n">
        <v>0.1402992143039228</v>
      </c>
      <c r="N15" s="24" t="n">
        <v>0.1246016508729478</v>
      </c>
      <c r="O15" s="24" t="n">
        <v>0.1504193885048995</v>
      </c>
      <c r="P15" s="24" t="n">
        <v>0.1575295859157581</v>
      </c>
      <c r="Q15" s="24" t="n">
        <v>0.1531178608299638</v>
      </c>
      <c r="R15" s="24" t="n">
        <v>0.1448649281480446</v>
      </c>
      <c r="S15" s="24" t="n">
        <v>0.09235455971945171</v>
      </c>
      <c r="T15" s="24" t="n">
        <v>0.1267777454774146</v>
      </c>
      <c r="U15" s="24" t="n">
        <v>0.1429050192791311</v>
      </c>
      <c r="V15" s="24" t="n">
        <v>0.1332561421500705</v>
      </c>
      <c r="W15" s="24" t="n">
        <v>0.1502243793309214</v>
      </c>
      <c r="Y15" s="24" t="n">
        <v>0.1405118896081305</v>
      </c>
      <c r="Z15" s="24" t="n">
        <v>0.167524391979972</v>
      </c>
      <c r="AA15" s="24" t="n">
        <v>0.1170593697130184</v>
      </c>
      <c r="AB15" s="24" t="n">
        <v>0.1212161605663483</v>
      </c>
      <c r="AD15" s="24" t="n">
        <v>0.1090474926254968</v>
      </c>
      <c r="AE15" s="24" t="n">
        <v>0.1660323348164951</v>
      </c>
      <c r="AF15" s="24" t="n">
        <v>0.1682884937785494</v>
      </c>
      <c r="AG15" s="24" t="n">
        <v>0.161996834488935</v>
      </c>
      <c r="AH15" s="24" t="n">
        <v>0.07904057263022236</v>
      </c>
      <c r="AI15" s="24" t="n">
        <v>0.04807852176088864</v>
      </c>
      <c r="AJ15" s="24" t="n">
        <v>0.1477662885582853</v>
      </c>
      <c r="AL15" s="24" t="n">
        <v>0.1252561637881663</v>
      </c>
      <c r="AM15" s="24" t="n">
        <v>0.1708296438511028</v>
      </c>
      <c r="AN15" s="24" t="n">
        <v>0.1861878641841563</v>
      </c>
      <c r="AO15" s="24" t="n">
        <v>0.2072765832325999</v>
      </c>
      <c r="AP15" s="24" t="n">
        <v>0.0831798536647529</v>
      </c>
      <c r="AQ15" s="24" t="n">
        <v>0.1099086039177019</v>
      </c>
      <c r="AR15" s="24" t="n">
        <v>0.1192405553147229</v>
      </c>
      <c r="AS15" s="24" t="n">
        <v>0.1225693882441483</v>
      </c>
      <c r="AU15" s="24" t="n">
        <v>0.2387292677279122</v>
      </c>
      <c r="AV15" s="24" t="n">
        <v>0.09157846455139887</v>
      </c>
      <c r="AW15" s="24" t="n">
        <v>0.1288618501683066</v>
      </c>
      <c r="AX15" s="24" t="n">
        <v>0.1032245795144637</v>
      </c>
    </row>
    <row r="16" ht="19" customHeight="1">
      <c r="B16" s="26" t="inlineStr">
        <is>
          <t>Not Selected</t>
        </is>
      </c>
      <c r="C16" s="24" t="n">
        <v>0.2609154136720312</v>
      </c>
      <c r="D16" s="24" t="n">
        <v>0.2673065770614812</v>
      </c>
      <c r="E16" s="24" t="n">
        <v>0.2542215091452355</v>
      </c>
      <c r="G16" s="24" t="n">
        <v>0.3342847980468389</v>
      </c>
      <c r="H16" s="24" t="n">
        <v>0.3201427519278548</v>
      </c>
      <c r="I16" s="24" t="n">
        <v>0.2925019620161695</v>
      </c>
      <c r="J16" s="24" t="n">
        <v>0.2458460692435555</v>
      </c>
      <c r="K16" s="24" t="n">
        <v>0.2242252189526273</v>
      </c>
      <c r="L16" s="24" t="n">
        <v>0.1757140722081075</v>
      </c>
      <c r="N16" s="24" t="n">
        <v>0.1793756108260097</v>
      </c>
      <c r="O16" s="24" t="n">
        <v>0.247376825877635</v>
      </c>
      <c r="P16" s="24" t="n">
        <v>0.2433916331522328</v>
      </c>
      <c r="Q16" s="24" t="n">
        <v>0.2268557390657899</v>
      </c>
      <c r="R16" s="24" t="n">
        <v>0.268997513792623</v>
      </c>
      <c r="S16" s="24" t="n">
        <v>0.3098540314003266</v>
      </c>
      <c r="T16" s="24" t="n">
        <v>0.240687793396257</v>
      </c>
      <c r="U16" s="24" t="n">
        <v>0.2895751705400542</v>
      </c>
      <c r="V16" s="24" t="n">
        <v>0.2836027179103854</v>
      </c>
      <c r="W16" s="24" t="n">
        <v>0.250587929294653</v>
      </c>
      <c r="Y16" s="24" t="n">
        <v>0.2998179218792218</v>
      </c>
      <c r="Z16" s="24" t="n">
        <v>0.241546179317609</v>
      </c>
      <c r="AA16" s="24" t="n">
        <v>0.2468212453020921</v>
      </c>
      <c r="AB16" s="24" t="n">
        <v>0.2514088382337022</v>
      </c>
      <c r="AD16" s="24" t="n">
        <v>0.2526708794917453</v>
      </c>
      <c r="AE16" s="24" t="n">
        <v>0.2711375657418446</v>
      </c>
      <c r="AF16" s="24" t="n">
        <v>0.2993355820119661</v>
      </c>
      <c r="AG16" s="24" t="n">
        <v>0.3341617343163771</v>
      </c>
      <c r="AH16" s="24" t="n">
        <v>0.200709988178409</v>
      </c>
      <c r="AI16" s="24" t="n">
        <v>0.2324777536059152</v>
      </c>
      <c r="AJ16" s="24" t="n">
        <v>0.2607815794162187</v>
      </c>
      <c r="AL16" s="24" t="n">
        <v>0.3054843832926415</v>
      </c>
      <c r="AM16" s="24" t="n">
        <v>0.302859240627427</v>
      </c>
      <c r="AN16" s="24" t="n">
        <v>0.2904353999939389</v>
      </c>
      <c r="AO16" s="24" t="n">
        <v>0.3453163450120836</v>
      </c>
      <c r="AP16" s="24" t="n">
        <v>0.1888572007844548</v>
      </c>
      <c r="AQ16" s="24" t="n">
        <v>0.2459610565284515</v>
      </c>
      <c r="AR16" s="24" t="n">
        <v>0.1813699827409702</v>
      </c>
      <c r="AS16" s="24" t="n">
        <v>0.2116768426202955</v>
      </c>
      <c r="AU16" s="24" t="n">
        <v>0.3180294829234584</v>
      </c>
      <c r="AV16" s="24" t="n">
        <v>0.1684878383835009</v>
      </c>
      <c r="AW16" s="24" t="n">
        <v>0.2607548723765689</v>
      </c>
      <c r="AX16" s="24" t="n">
        <v>0.3401473418871648</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8.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Improving the probation service to better support people leaving prison to integrate into society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0.1617535676605346</v>
      </c>
      <c r="D9" s="24" t="n">
        <v>0.1522638646079764</v>
      </c>
      <c r="E9" s="24" t="n">
        <v>0.1711233945349641</v>
      </c>
      <c r="G9" s="24" t="n">
        <v>0.2196380290833825</v>
      </c>
      <c r="H9" s="24" t="n">
        <v>0.2148354596759268</v>
      </c>
      <c r="I9" s="24" t="n">
        <v>0.1325829561251432</v>
      </c>
      <c r="J9" s="24" t="n">
        <v>0.1419677604167351</v>
      </c>
      <c r="K9" s="24" t="n">
        <v>0.1449881703107201</v>
      </c>
      <c r="L9" s="24" t="n">
        <v>0.1313883091548515</v>
      </c>
      <c r="N9" s="24" t="n">
        <v>0.1584450635637745</v>
      </c>
      <c r="O9" s="24" t="n">
        <v>0.2370113175869843</v>
      </c>
      <c r="P9" s="24" t="n">
        <v>0.1594923397590352</v>
      </c>
      <c r="Q9" s="24" t="n">
        <v>0.1292324463179931</v>
      </c>
      <c r="R9" s="24" t="n">
        <v>0.1633147873388568</v>
      </c>
      <c r="S9" s="24" t="n">
        <v>0.1683384168146311</v>
      </c>
      <c r="T9" s="24" t="n">
        <v>0.1432596397762105</v>
      </c>
      <c r="U9" s="24" t="n">
        <v>0.1738326354618084</v>
      </c>
      <c r="V9" s="24" t="n">
        <v>0.1571876068466304</v>
      </c>
      <c r="W9" s="24" t="n">
        <v>0.1602112912645043</v>
      </c>
      <c r="Y9" s="24" t="n">
        <v>0.1813262833722824</v>
      </c>
      <c r="Z9" s="24" t="n">
        <v>0.1594760641192276</v>
      </c>
      <c r="AA9" s="24" t="n">
        <v>0.1737300111175703</v>
      </c>
      <c r="AB9" s="24" t="n">
        <v>0.1324398131255322</v>
      </c>
      <c r="AD9" s="24" t="n">
        <v>0.1426239780495167</v>
      </c>
      <c r="AE9" s="24" t="n">
        <v>0.1811393550412908</v>
      </c>
      <c r="AF9" s="24" t="n">
        <v>0.1129082383315396</v>
      </c>
      <c r="AG9" s="24" t="n">
        <v>0.2369483420437424</v>
      </c>
      <c r="AH9" s="24" t="n">
        <v>0.124719088590893</v>
      </c>
      <c r="AI9" s="24" t="n">
        <v>0.1901359741325421</v>
      </c>
      <c r="AJ9" s="24" t="n">
        <v>0.1680843634641907</v>
      </c>
      <c r="AL9" s="24" t="n">
        <v>0.1624616131365964</v>
      </c>
      <c r="AM9" s="24" t="n">
        <v>0.1801698603967382</v>
      </c>
      <c r="AN9" s="24" t="n">
        <v>0.1858572216979389</v>
      </c>
      <c r="AO9" s="24" t="n">
        <v>0.2192120696962797</v>
      </c>
      <c r="AP9" s="24" t="n">
        <v>0.1187781291097244</v>
      </c>
      <c r="AQ9" s="24" t="n">
        <v>0.2007874717666087</v>
      </c>
      <c r="AR9" s="24" t="n">
        <v>0.1466675134632995</v>
      </c>
      <c r="AS9" s="24" t="n">
        <v>0.07123221436312929</v>
      </c>
      <c r="AU9" s="24" t="n">
        <v>0.2022800730377961</v>
      </c>
      <c r="AV9" s="24" t="n">
        <v>0.1175319656310115</v>
      </c>
      <c r="AW9" s="24" t="n">
        <v>0.1591003363629273</v>
      </c>
      <c r="AX9" s="24" t="n">
        <v>0.1884125145436203</v>
      </c>
    </row>
    <row r="10" ht="19" customHeight="1">
      <c r="B10" s="26" t="inlineStr">
        <is>
          <t>2</t>
        </is>
      </c>
      <c r="C10" s="24" t="n">
        <v>0.2026036787430578</v>
      </c>
      <c r="D10" s="24" t="n">
        <v>0.1874313114839322</v>
      </c>
      <c r="E10" s="24" t="n">
        <v>0.2180538446213732</v>
      </c>
      <c r="G10" s="24" t="n">
        <v>0.2376591479267094</v>
      </c>
      <c r="H10" s="24" t="n">
        <v>0.2332831995994858</v>
      </c>
      <c r="I10" s="24" t="n">
        <v>0.2252184903732069</v>
      </c>
      <c r="J10" s="24" t="n">
        <v>0.1846088542756926</v>
      </c>
      <c r="K10" s="24" t="n">
        <v>0.1859444571561449</v>
      </c>
      <c r="L10" s="24" t="n">
        <v>0.1620459859952648</v>
      </c>
      <c r="N10" s="24" t="n">
        <v>0.1425658019764216</v>
      </c>
      <c r="O10" s="24" t="n">
        <v>0.1430660670392927</v>
      </c>
      <c r="P10" s="24" t="n">
        <v>0.221360875442719</v>
      </c>
      <c r="Q10" s="24" t="n">
        <v>0.1977884610816676</v>
      </c>
      <c r="R10" s="24" t="n">
        <v>0.2521482130185906</v>
      </c>
      <c r="S10" s="24" t="n">
        <v>0.1986078054835926</v>
      </c>
      <c r="T10" s="24" t="n">
        <v>0.195303621337851</v>
      </c>
      <c r="U10" s="24" t="n">
        <v>0.20351508192894</v>
      </c>
      <c r="V10" s="24" t="n">
        <v>0.1977101024719986</v>
      </c>
      <c r="W10" s="24" t="n">
        <v>0.224639480512636</v>
      </c>
      <c r="Y10" s="24" t="n">
        <v>0.1983822676012437</v>
      </c>
      <c r="Z10" s="24" t="n">
        <v>0.2185897320532367</v>
      </c>
      <c r="AA10" s="24" t="n">
        <v>0.1953442654634011</v>
      </c>
      <c r="AB10" s="24" t="n">
        <v>0.1969575631263493</v>
      </c>
      <c r="AD10" s="24" t="n">
        <v>0.1434943892767548</v>
      </c>
      <c r="AE10" s="24" t="n">
        <v>0.2335718251254855</v>
      </c>
      <c r="AF10" s="24" t="n">
        <v>0.2431500021629076</v>
      </c>
      <c r="AG10" s="24" t="n">
        <v>0.1782231906566472</v>
      </c>
      <c r="AH10" s="24" t="n">
        <v>0.1600629710909302</v>
      </c>
      <c r="AI10" s="24" t="n">
        <v>0.1693097937245644</v>
      </c>
      <c r="AJ10" s="24" t="n">
        <v>0.2279940848365399</v>
      </c>
      <c r="AL10" s="24" t="n">
        <v>0.1860035341008756</v>
      </c>
      <c r="AM10" s="24" t="n">
        <v>0.2408149435145448</v>
      </c>
      <c r="AN10" s="24" t="n">
        <v>0.2622767808867709</v>
      </c>
      <c r="AO10" s="24" t="n">
        <v>0.240691457300666</v>
      </c>
      <c r="AP10" s="24" t="n">
        <v>0.1407680774573176</v>
      </c>
      <c r="AQ10" s="24" t="n">
        <v>0.2215678860689992</v>
      </c>
      <c r="AR10" s="24" t="n">
        <v>0.2155887462814016</v>
      </c>
      <c r="AS10" s="24" t="n">
        <v>0.1285953653210863</v>
      </c>
      <c r="AU10" s="24" t="n">
        <v>0.3320499288362866</v>
      </c>
      <c r="AV10" s="24" t="n">
        <v>0.1111246673250679</v>
      </c>
      <c r="AW10" s="24" t="n">
        <v>0.1932350105403126</v>
      </c>
      <c r="AX10" s="24" t="n">
        <v>0.2084354021818988</v>
      </c>
    </row>
    <row r="11" ht="19" customHeight="1">
      <c r="B11" s="26" t="inlineStr">
        <is>
          <t>3</t>
        </is>
      </c>
      <c r="C11" s="24" t="n">
        <v>0.1677209520797146</v>
      </c>
      <c r="D11" s="24" t="n">
        <v>0.1805971827418504</v>
      </c>
      <c r="E11" s="24" t="n">
        <v>0.1552222963285089</v>
      </c>
      <c r="G11" s="24" t="n">
        <v>0.1595602152935718</v>
      </c>
      <c r="H11" s="24" t="n">
        <v>0.1457472017760412</v>
      </c>
      <c r="I11" s="24" t="n">
        <v>0.1868885264541875</v>
      </c>
      <c r="J11" s="24" t="n">
        <v>0.1763140636648484</v>
      </c>
      <c r="K11" s="24" t="n">
        <v>0.1760995970003872</v>
      </c>
      <c r="L11" s="24" t="n">
        <v>0.1628404345032174</v>
      </c>
      <c r="N11" s="24" t="n">
        <v>0.2251834239660875</v>
      </c>
      <c r="O11" s="24" t="n">
        <v>0.182860923342246</v>
      </c>
      <c r="P11" s="24" t="n">
        <v>0.1392017104905429</v>
      </c>
      <c r="Q11" s="24" t="n">
        <v>0.1877315544767302</v>
      </c>
      <c r="R11" s="24" t="n">
        <v>0.1447691580332331</v>
      </c>
      <c r="S11" s="24" t="n">
        <v>0.2010149170213081</v>
      </c>
      <c r="T11" s="24" t="n">
        <v>0.1698764850218856</v>
      </c>
      <c r="U11" s="24" t="n">
        <v>0.1669214870569112</v>
      </c>
      <c r="V11" s="24" t="n">
        <v>0.1455763794198131</v>
      </c>
      <c r="W11" s="24" t="n">
        <v>0.1610213987429126</v>
      </c>
      <c r="Y11" s="24" t="n">
        <v>0.1779015222047427</v>
      </c>
      <c r="Z11" s="24" t="n">
        <v>0.1617705038798477</v>
      </c>
      <c r="AA11" s="24" t="n">
        <v>0.1465828733868734</v>
      </c>
      <c r="AB11" s="24" t="n">
        <v>0.1815040108258465</v>
      </c>
      <c r="AD11" s="24" t="n">
        <v>0.1626605815667733</v>
      </c>
      <c r="AE11" s="24" t="n">
        <v>0.2068896790402272</v>
      </c>
      <c r="AF11" s="24" t="n">
        <v>0.1845407202883279</v>
      </c>
      <c r="AG11" s="24" t="n">
        <v>0.1265290354071991</v>
      </c>
      <c r="AH11" s="24" t="n">
        <v>0.1081702847864989</v>
      </c>
      <c r="AI11" s="24" t="n">
        <v>0.1579148615201856</v>
      </c>
      <c r="AJ11" s="24" t="n">
        <v>0.1577616572711571</v>
      </c>
      <c r="AL11" s="24" t="n">
        <v>0.1771848888109276</v>
      </c>
      <c r="AM11" s="24" t="n">
        <v>0.1924782446486218</v>
      </c>
      <c r="AN11" s="24" t="n">
        <v>0.1407462067229381</v>
      </c>
      <c r="AO11" s="24" t="n">
        <v>0.1384498643107746</v>
      </c>
      <c r="AP11" s="24" t="n">
        <v>0.137958894805768</v>
      </c>
      <c r="AQ11" s="24" t="n">
        <v>0.1355394314671637</v>
      </c>
      <c r="AR11" s="24" t="n">
        <v>0.2159196134856803</v>
      </c>
      <c r="AS11" s="24" t="n">
        <v>0.2626977566523893</v>
      </c>
      <c r="AU11" s="24" t="n">
        <v>0.2094210813215702</v>
      </c>
      <c r="AV11" s="24" t="n">
        <v>0.1301761899402397</v>
      </c>
      <c r="AW11" s="24" t="n">
        <v>0.1727407786298821</v>
      </c>
      <c r="AX11" s="24" t="n">
        <v>0.1660507367985327</v>
      </c>
    </row>
    <row r="12" ht="19" customHeight="1">
      <c r="B12" s="26" t="inlineStr">
        <is>
          <t>4</t>
        </is>
      </c>
      <c r="C12" s="24" t="n">
        <v>0.08026268721964569</v>
      </c>
      <c r="D12" s="24" t="n">
        <v>0.07685773331234463</v>
      </c>
      <c r="E12" s="24" t="n">
        <v>0.08250752777221433</v>
      </c>
      <c r="G12" s="24" t="n">
        <v>0.06610063941316045</v>
      </c>
      <c r="H12" s="24" t="n">
        <v>0.07793557987966911</v>
      </c>
      <c r="I12" s="24" t="n">
        <v>0.08362698665175033</v>
      </c>
      <c r="J12" s="24" t="n">
        <v>0.07166403779089389</v>
      </c>
      <c r="K12" s="24" t="n">
        <v>0.08959598010354548</v>
      </c>
      <c r="L12" s="24" t="n">
        <v>0.08947819291748609</v>
      </c>
      <c r="N12" s="24" t="n">
        <v>0.09177843260565349</v>
      </c>
      <c r="O12" s="24" t="n">
        <v>0.07421723012360396</v>
      </c>
      <c r="P12" s="24" t="n">
        <v>0.06793060051148779</v>
      </c>
      <c r="Q12" s="24" t="n">
        <v>0.06703586809511158</v>
      </c>
      <c r="R12" s="24" t="n">
        <v>0.04309198010656281</v>
      </c>
      <c r="S12" s="24" t="n">
        <v>0.09657259451724506</v>
      </c>
      <c r="T12" s="24" t="n">
        <v>0.1204304901380274</v>
      </c>
      <c r="U12" s="24" t="n">
        <v>0.07367743893635036</v>
      </c>
      <c r="V12" s="24" t="n">
        <v>0.1006658380654098</v>
      </c>
      <c r="W12" s="24" t="n">
        <v>0.0535863637524121</v>
      </c>
      <c r="Y12" s="24" t="n">
        <v>0.08469266764265417</v>
      </c>
      <c r="Z12" s="24" t="n">
        <v>0.07577308990906124</v>
      </c>
      <c r="AA12" s="24" t="n">
        <v>0.08832518033980975</v>
      </c>
      <c r="AB12" s="24" t="n">
        <v>0.07304351642543884</v>
      </c>
      <c r="AD12" s="24" t="n">
        <v>0.07133095826644392</v>
      </c>
      <c r="AE12" s="24" t="n">
        <v>0.06815066112222809</v>
      </c>
      <c r="AF12" s="24" t="n">
        <v>0.1107154317094891</v>
      </c>
      <c r="AG12" s="24" t="n">
        <v>0.06189624536665337</v>
      </c>
      <c r="AH12" s="24" t="n">
        <v>0.1144612482862996</v>
      </c>
      <c r="AI12" s="24" t="n">
        <v>0.07029202026291893</v>
      </c>
      <c r="AJ12" s="24" t="n">
        <v>0.07780773631009198</v>
      </c>
      <c r="AL12" s="24" t="n">
        <v>0.06595101324811016</v>
      </c>
      <c r="AM12" s="24" t="n">
        <v>0.07421734543465712</v>
      </c>
      <c r="AN12" s="24" t="n">
        <v>0.1029987564491217</v>
      </c>
      <c r="AO12" s="24" t="n">
        <v>0.04795848139733714</v>
      </c>
      <c r="AP12" s="24" t="n">
        <v>0.1088849342881618</v>
      </c>
      <c r="AQ12" s="24" t="n">
        <v>0.07556272892159484</v>
      </c>
      <c r="AR12" s="24" t="n">
        <v>0.06516224494939511</v>
      </c>
      <c r="AS12" s="24" t="n">
        <v>0.07568752891776517</v>
      </c>
      <c r="AU12" s="24" t="n">
        <v>0.06847222775563667</v>
      </c>
      <c r="AV12" s="24" t="n">
        <v>0.09175535893815361</v>
      </c>
      <c r="AW12" s="24" t="n">
        <v>0.07573775990964735</v>
      </c>
      <c r="AX12" s="24" t="n">
        <v>0.08576470126295936</v>
      </c>
    </row>
    <row r="13" ht="19" customHeight="1">
      <c r="B13" s="26" t="inlineStr">
        <is>
          <t>5</t>
        </is>
      </c>
      <c r="C13" s="24" t="n">
        <v>0.07803979344672017</v>
      </c>
      <c r="D13" s="24" t="n">
        <v>0.07831015574469109</v>
      </c>
      <c r="E13" s="24" t="n">
        <v>0.07800962322026053</v>
      </c>
      <c r="G13" s="24" t="n">
        <v>0.08168748060560856</v>
      </c>
      <c r="H13" s="24" t="n">
        <v>0.05211836471679743</v>
      </c>
      <c r="I13" s="24" t="n">
        <v>0.04208298518107012</v>
      </c>
      <c r="J13" s="24" t="n">
        <v>0.06836201766861316</v>
      </c>
      <c r="K13" s="24" t="n">
        <v>0.08072155688511037</v>
      </c>
      <c r="L13" s="24" t="n">
        <v>0.1318602501013025</v>
      </c>
      <c r="N13" s="24" t="n">
        <v>0.06984168645221976</v>
      </c>
      <c r="O13" s="24" t="n">
        <v>0.0793883763085295</v>
      </c>
      <c r="P13" s="24" t="n">
        <v>0.06531453209758932</v>
      </c>
      <c r="Q13" s="24" t="n">
        <v>0.1059014092357368</v>
      </c>
      <c r="R13" s="24" t="n">
        <v>0.07506658156035478</v>
      </c>
      <c r="S13" s="24" t="n">
        <v>0.07077021734359422</v>
      </c>
      <c r="T13" s="24" t="n">
        <v>0.086730443051796</v>
      </c>
      <c r="U13" s="24" t="n">
        <v>0.06648067474353689</v>
      </c>
      <c r="V13" s="24" t="n">
        <v>0.07600806733047047</v>
      </c>
      <c r="W13" s="24" t="n">
        <v>0.09658555192105334</v>
      </c>
      <c r="Y13" s="24" t="n">
        <v>0.09291687008486747</v>
      </c>
      <c r="Z13" s="24" t="n">
        <v>0.07709858313522937</v>
      </c>
      <c r="AA13" s="24" t="n">
        <v>0.07183333406231815</v>
      </c>
      <c r="AB13" s="24" t="n">
        <v>0.06841121123912232</v>
      </c>
      <c r="AD13" s="24" t="n">
        <v>0.1221476896119343</v>
      </c>
      <c r="AE13" s="24" t="n">
        <v>0.05858163748136527</v>
      </c>
      <c r="AF13" s="24" t="n">
        <v>0.05198443576856227</v>
      </c>
      <c r="AG13" s="24" t="n">
        <v>0.06559991511644948</v>
      </c>
      <c r="AH13" s="24" t="n">
        <v>0.1110697458080844</v>
      </c>
      <c r="AI13" s="24" t="n">
        <v>0.04101373108146544</v>
      </c>
      <c r="AJ13" s="24" t="n">
        <v>0.06574797060391574</v>
      </c>
      <c r="AL13" s="24" t="n">
        <v>0.09507864886115894</v>
      </c>
      <c r="AM13" s="24" t="n">
        <v>0.07413383491718559</v>
      </c>
      <c r="AN13" s="24" t="n">
        <v>0.06769235822737732</v>
      </c>
      <c r="AO13" s="24" t="n">
        <v>0.03913389342221055</v>
      </c>
      <c r="AP13" s="24" t="n">
        <v>0.1055751316750723</v>
      </c>
      <c r="AQ13" s="24" t="n">
        <v>0.05860528719386417</v>
      </c>
      <c r="AR13" s="24" t="n">
        <v>0.06057990601557237</v>
      </c>
      <c r="AS13" s="24" t="n">
        <v>0.07973970354045744</v>
      </c>
      <c r="AU13" s="24" t="n">
        <v>0.0319381364757688</v>
      </c>
      <c r="AV13" s="24" t="n">
        <v>0.1334434710424678</v>
      </c>
      <c r="AW13" s="24" t="n">
        <v>0.07420723154009909</v>
      </c>
      <c r="AX13" s="24" t="n">
        <v>0.05364848172613833</v>
      </c>
    </row>
    <row r="14" ht="19" customHeight="1">
      <c r="B14" s="26" t="inlineStr">
        <is>
          <t>6</t>
        </is>
      </c>
      <c r="C14" s="24" t="n">
        <v>0.08212990305434663</v>
      </c>
      <c r="D14" s="24" t="n">
        <v>0.085974220984424</v>
      </c>
      <c r="E14" s="24" t="n">
        <v>0.07861590611097566</v>
      </c>
      <c r="G14" s="24" t="n">
        <v>0.03691739246474716</v>
      </c>
      <c r="H14" s="24" t="n">
        <v>0.058404589143875</v>
      </c>
      <c r="I14" s="24" t="n">
        <v>0.05209779788472705</v>
      </c>
      <c r="J14" s="24" t="n">
        <v>0.1048107881348837</v>
      </c>
      <c r="K14" s="24" t="n">
        <v>0.1239115717379251</v>
      </c>
      <c r="L14" s="24" t="n">
        <v>0.1090660244546604</v>
      </c>
      <c r="N14" s="24" t="n">
        <v>0.06188618474736238</v>
      </c>
      <c r="O14" s="24" t="n">
        <v>0.06913137636786969</v>
      </c>
      <c r="P14" s="24" t="n">
        <v>0.1013200437383584</v>
      </c>
      <c r="Q14" s="24" t="n">
        <v>0.1039120724312592</v>
      </c>
      <c r="R14" s="24" t="n">
        <v>0.074674667927749</v>
      </c>
      <c r="S14" s="24" t="n">
        <v>0.0433925589582143</v>
      </c>
      <c r="T14" s="24" t="n">
        <v>0.09167823864714993</v>
      </c>
      <c r="U14" s="24" t="n">
        <v>0.09560210840967134</v>
      </c>
      <c r="V14" s="24" t="n">
        <v>0.06569736138880862</v>
      </c>
      <c r="W14" s="24" t="n">
        <v>0.09568456741924915</v>
      </c>
      <c r="Y14" s="24" t="n">
        <v>0.06155391269994285</v>
      </c>
      <c r="Z14" s="24" t="n">
        <v>0.09064257764173345</v>
      </c>
      <c r="AA14" s="24" t="n">
        <v>0.09621923862614673</v>
      </c>
      <c r="AB14" s="24" t="n">
        <v>0.08311720111221108</v>
      </c>
      <c r="AD14" s="24" t="n">
        <v>0.0771158895101231</v>
      </c>
      <c r="AE14" s="24" t="n">
        <v>0.09988707713982611</v>
      </c>
      <c r="AF14" s="24" t="n">
        <v>0.03638171817527989</v>
      </c>
      <c r="AG14" s="24" t="n">
        <v>0.0416728362863446</v>
      </c>
      <c r="AH14" s="24" t="n">
        <v>0.09785979203492662</v>
      </c>
      <c r="AI14" s="24" t="n">
        <v>0.14381072521233</v>
      </c>
      <c r="AJ14" s="24" t="n">
        <v>0.07075472979365616</v>
      </c>
      <c r="AL14" s="24" t="n">
        <v>0.07789133832765538</v>
      </c>
      <c r="AM14" s="24" t="n">
        <v>0.07355419129122696</v>
      </c>
      <c r="AN14" s="24" t="n">
        <v>0.06673309599325826</v>
      </c>
      <c r="AO14" s="24" t="n">
        <v>0.05941127039845395</v>
      </c>
      <c r="AP14" s="24" t="n">
        <v>0.1181093283550894</v>
      </c>
      <c r="AQ14" s="24" t="n">
        <v>0.04584467743526047</v>
      </c>
      <c r="AR14" s="24" t="n">
        <v>0.07193780467645924</v>
      </c>
      <c r="AS14" s="24" t="n">
        <v>0.1186883869696383</v>
      </c>
      <c r="AU14" s="24" t="n">
        <v>0.02500236666047221</v>
      </c>
      <c r="AV14" s="24" t="n">
        <v>0.1311593577515495</v>
      </c>
      <c r="AW14" s="24" t="n">
        <v>0.09208760012031394</v>
      </c>
      <c r="AX14" s="24" t="n">
        <v>0.05332111058357747</v>
      </c>
    </row>
    <row r="15" ht="19" customHeight="1">
      <c r="B15" s="26" t="inlineStr">
        <is>
          <t>7</t>
        </is>
      </c>
      <c r="C15" s="24" t="n">
        <v>0.04217673694822918</v>
      </c>
      <c r="D15" s="24" t="n">
        <v>0.03941740583560149</v>
      </c>
      <c r="E15" s="24" t="n">
        <v>0.04500259291612733</v>
      </c>
      <c r="G15" s="24" t="n">
        <v>0.02994337964378322</v>
      </c>
      <c r="H15" s="24" t="n">
        <v>0.04811434324567873</v>
      </c>
      <c r="I15" s="24" t="n">
        <v>0.03060193994461574</v>
      </c>
      <c r="J15" s="24" t="n">
        <v>0.04400490468640829</v>
      </c>
      <c r="K15" s="24" t="n">
        <v>0.038247206361541</v>
      </c>
      <c r="L15" s="24" t="n">
        <v>0.0559413610933534</v>
      </c>
      <c r="N15" s="24" t="n">
        <v>0.03845546045641922</v>
      </c>
      <c r="O15" s="24" t="n">
        <v>0.05669850696950669</v>
      </c>
      <c r="P15" s="24" t="n">
        <v>0.04337665260376033</v>
      </c>
      <c r="Q15" s="24" t="n">
        <v>0.04492473332879563</v>
      </c>
      <c r="R15" s="24" t="n">
        <v>0.04256956588021712</v>
      </c>
      <c r="S15" s="24" t="n">
        <v>0.03150047504320319</v>
      </c>
      <c r="T15" s="24" t="n">
        <v>0.05276720661514601</v>
      </c>
      <c r="U15" s="24" t="n">
        <v>0.03743697378582909</v>
      </c>
      <c r="V15" s="24" t="n">
        <v>0.04241181486871486</v>
      </c>
      <c r="W15" s="24" t="n">
        <v>0.04047952366218518</v>
      </c>
      <c r="Y15" s="24" t="n">
        <v>0.02167086766820663</v>
      </c>
      <c r="Z15" s="24" t="n">
        <v>0.0437665408461977</v>
      </c>
      <c r="AA15" s="24" t="n">
        <v>0.05661976056495484</v>
      </c>
      <c r="AB15" s="24" t="n">
        <v>0.04996299854184362</v>
      </c>
      <c r="AD15" s="24" t="n">
        <v>0.06224033439101648</v>
      </c>
      <c r="AE15" s="24" t="n">
        <v>0.02643453630781498</v>
      </c>
      <c r="AF15" s="24" t="n">
        <v>0.05727821682308901</v>
      </c>
      <c r="AG15" s="24" t="n">
        <v>0.07052129362761694</v>
      </c>
      <c r="AH15" s="24" t="n">
        <v>0.02586930460873538</v>
      </c>
      <c r="AI15" s="24" t="n">
        <v>0</v>
      </c>
      <c r="AJ15" s="24" t="n">
        <v>0.05121860749558862</v>
      </c>
      <c r="AL15" s="24" t="n">
        <v>0.05240478845457999</v>
      </c>
      <c r="AM15" s="24" t="n">
        <v>0.03469602126159912</v>
      </c>
      <c r="AN15" s="24" t="n">
        <v>0.04066836039251009</v>
      </c>
      <c r="AO15" s="24" t="n">
        <v>0.03706848139388113</v>
      </c>
      <c r="AP15" s="24" t="n">
        <v>0.03730642873078843</v>
      </c>
      <c r="AQ15" s="24" t="n">
        <v>0.08699938609122063</v>
      </c>
      <c r="AR15" s="24" t="n">
        <v>0.02162940314100279</v>
      </c>
      <c r="AS15" s="24" t="n">
        <v>0.04534643728901504</v>
      </c>
      <c r="AU15" s="24" t="n">
        <v>0.01975595413369339</v>
      </c>
      <c r="AV15" s="24" t="n">
        <v>0.07033668493737191</v>
      </c>
      <c r="AW15" s="24" t="n">
        <v>0.04178315560037029</v>
      </c>
      <c r="AX15" s="24" t="n">
        <v>0.02527353490257988</v>
      </c>
    </row>
    <row r="16" ht="19" customHeight="1">
      <c r="B16" s="26" t="inlineStr">
        <is>
          <t>Not Selected</t>
        </is>
      </c>
      <c r="C16" s="24" t="n">
        <v>0.1853126808477513</v>
      </c>
      <c r="D16" s="24" t="n">
        <v>0.1991481252891798</v>
      </c>
      <c r="E16" s="24" t="n">
        <v>0.1714648144955761</v>
      </c>
      <c r="G16" s="24" t="n">
        <v>0.1684937155690368</v>
      </c>
      <c r="H16" s="24" t="n">
        <v>0.169561261962526</v>
      </c>
      <c r="I16" s="24" t="n">
        <v>0.2469003173852992</v>
      </c>
      <c r="J16" s="24" t="n">
        <v>0.2082675733619248</v>
      </c>
      <c r="K16" s="24" t="n">
        <v>0.1604914604446257</v>
      </c>
      <c r="L16" s="24" t="n">
        <v>0.1573794417798637</v>
      </c>
      <c r="N16" s="24" t="n">
        <v>0.2118439462320613</v>
      </c>
      <c r="O16" s="24" t="n">
        <v>0.1576262022619672</v>
      </c>
      <c r="P16" s="24" t="n">
        <v>0.2020032453565069</v>
      </c>
      <c r="Q16" s="24" t="n">
        <v>0.1634734550327058</v>
      </c>
      <c r="R16" s="24" t="n">
        <v>0.2043650461344358</v>
      </c>
      <c r="S16" s="24" t="n">
        <v>0.1898030148182115</v>
      </c>
      <c r="T16" s="24" t="n">
        <v>0.1399538754119337</v>
      </c>
      <c r="U16" s="24" t="n">
        <v>0.1825335996769525</v>
      </c>
      <c r="V16" s="24" t="n">
        <v>0.2147428296081544</v>
      </c>
      <c r="W16" s="24" t="n">
        <v>0.1677918227250473</v>
      </c>
      <c r="Y16" s="24" t="n">
        <v>0.18155560872606</v>
      </c>
      <c r="Z16" s="24" t="n">
        <v>0.1728829084154663</v>
      </c>
      <c r="AA16" s="24" t="n">
        <v>0.1713453364389255</v>
      </c>
      <c r="AB16" s="24" t="n">
        <v>0.2145636856036562</v>
      </c>
      <c r="AD16" s="24" t="n">
        <v>0.2183861793274374</v>
      </c>
      <c r="AE16" s="24" t="n">
        <v>0.125345228741762</v>
      </c>
      <c r="AF16" s="24" t="n">
        <v>0.2030412367408046</v>
      </c>
      <c r="AG16" s="24" t="n">
        <v>0.2186091414953468</v>
      </c>
      <c r="AH16" s="24" t="n">
        <v>0.2577875647936317</v>
      </c>
      <c r="AI16" s="24" t="n">
        <v>0.2275228940659936</v>
      </c>
      <c r="AJ16" s="24" t="n">
        <v>0.1806308502248598</v>
      </c>
      <c r="AL16" s="24" t="n">
        <v>0.1830241750600956</v>
      </c>
      <c r="AM16" s="24" t="n">
        <v>0.1299355585354264</v>
      </c>
      <c r="AN16" s="24" t="n">
        <v>0.1330272196300849</v>
      </c>
      <c r="AO16" s="24" t="n">
        <v>0.218074482080397</v>
      </c>
      <c r="AP16" s="24" t="n">
        <v>0.2326190755780781</v>
      </c>
      <c r="AQ16" s="24" t="n">
        <v>0.1750931310552881</v>
      </c>
      <c r="AR16" s="24" t="n">
        <v>0.2025147679871891</v>
      </c>
      <c r="AS16" s="24" t="n">
        <v>0.2180126069465191</v>
      </c>
      <c r="AU16" s="24" t="n">
        <v>0.1110802317787761</v>
      </c>
      <c r="AV16" s="24" t="n">
        <v>0.214472304434138</v>
      </c>
      <c r="AW16" s="24" t="n">
        <v>0.1911081272964474</v>
      </c>
      <c r="AX16" s="24" t="n">
        <v>0.2190935180006931</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79.xml><?xml version="1.0" encoding="utf-8"?>
<worksheet xmlns="http://schemas.openxmlformats.org/spreadsheetml/2006/main">
  <sheetPr>
    <outlinePr summaryBelow="1" summaryRight="1"/>
    <pageSetUpPr/>
  </sheetPr>
  <dimension ref="B2:AZ21"/>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Below is a list of ways that the justice system in the UK could be changed. Please rank these in order of how important you think they are for the government to be prioritising.: Increasing the number of community sentences and electronic tagging to reduce the number of people going to prison while still punishing crime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0.1047848102675031</v>
      </c>
      <c r="D9" s="24" t="n">
        <v>0.1066526224710012</v>
      </c>
      <c r="E9" s="24" t="n">
        <v>0.1028522350840655</v>
      </c>
      <c r="G9" s="24" t="n">
        <v>0.1382662630476776</v>
      </c>
      <c r="H9" s="24" t="n">
        <v>0.1259323349679385</v>
      </c>
      <c r="I9" s="24" t="n">
        <v>0.10135793560726</v>
      </c>
      <c r="J9" s="24" t="n">
        <v>0.1289195058774326</v>
      </c>
      <c r="K9" s="24" t="n">
        <v>0.04144052385299863</v>
      </c>
      <c r="L9" s="24" t="n">
        <v>0.09124631476677711</v>
      </c>
      <c r="N9" s="24" t="n">
        <v>0.06340091736156724</v>
      </c>
      <c r="O9" s="24" t="n">
        <v>0.1375435185161803</v>
      </c>
      <c r="P9" s="24" t="n">
        <v>0.1050220194550127</v>
      </c>
      <c r="Q9" s="24" t="n">
        <v>0.08390820969409821</v>
      </c>
      <c r="R9" s="24" t="n">
        <v>0.1020573244353978</v>
      </c>
      <c r="S9" s="24" t="n">
        <v>0.08227771549560502</v>
      </c>
      <c r="T9" s="24" t="n">
        <v>0.09202662886113806</v>
      </c>
      <c r="U9" s="24" t="n">
        <v>0.1614399926914818</v>
      </c>
      <c r="V9" s="24" t="n">
        <v>0.09764125704036916</v>
      </c>
      <c r="W9" s="24" t="n">
        <v>0.08969663426574752</v>
      </c>
      <c r="Y9" s="24" t="n">
        <v>0.1217127768799158</v>
      </c>
      <c r="Z9" s="24" t="n">
        <v>0.1053402796038881</v>
      </c>
      <c r="AA9" s="24" t="n">
        <v>0.07095686947063018</v>
      </c>
      <c r="AB9" s="24" t="n">
        <v>0.1156946170561779</v>
      </c>
      <c r="AD9" s="24" t="n">
        <v>0.1050638381637238</v>
      </c>
      <c r="AE9" s="24" t="n">
        <v>0.1052274261178182</v>
      </c>
      <c r="AF9" s="24" t="n">
        <v>0.1312083048433746</v>
      </c>
      <c r="AG9" s="24" t="n">
        <v>0.08764774122412707</v>
      </c>
      <c r="AH9" s="24" t="n">
        <v>0.09802687452544938</v>
      </c>
      <c r="AI9" s="24" t="n">
        <v>0.1272919015344578</v>
      </c>
      <c r="AJ9" s="24" t="n">
        <v>0.1007357588730032</v>
      </c>
      <c r="AL9" s="24" t="n">
        <v>0.1023770147569206</v>
      </c>
      <c r="AM9" s="24" t="n">
        <v>0.1417636879749206</v>
      </c>
      <c r="AN9" s="24" t="n">
        <v>0.09874016919842456</v>
      </c>
      <c r="AO9" s="24" t="n">
        <v>0.1189534900811229</v>
      </c>
      <c r="AP9" s="24" t="n">
        <v>0.09272257488295878</v>
      </c>
      <c r="AQ9" s="24" t="n">
        <v>0.1032738041014995</v>
      </c>
      <c r="AR9" s="24" t="n">
        <v>0.06166248239384912</v>
      </c>
      <c r="AS9" s="24" t="n">
        <v>0.0688780978364356</v>
      </c>
      <c r="AU9" s="24" t="n">
        <v>0.1270768379745601</v>
      </c>
      <c r="AV9" s="24" t="n">
        <v>0.05296315848588762</v>
      </c>
      <c r="AW9" s="24" t="n">
        <v>0.1029344920340594</v>
      </c>
      <c r="AX9" s="24" t="n">
        <v>0.165112541597461</v>
      </c>
    </row>
    <row r="10" ht="19" customHeight="1">
      <c r="B10" s="26" t="inlineStr">
        <is>
          <t>2</t>
        </is>
      </c>
      <c r="C10" s="24" t="n">
        <v>0.1028905385033237</v>
      </c>
      <c r="D10" s="24" t="n">
        <v>0.1113410168418713</v>
      </c>
      <c r="E10" s="24" t="n">
        <v>0.09493304465112948</v>
      </c>
      <c r="G10" s="24" t="n">
        <v>0.1217656265524048</v>
      </c>
      <c r="H10" s="24" t="n">
        <v>0.1259558298034447</v>
      </c>
      <c r="I10" s="24" t="n">
        <v>0.1253317472209161</v>
      </c>
      <c r="J10" s="24" t="n">
        <v>0.07408677639010176</v>
      </c>
      <c r="K10" s="24" t="n">
        <v>0.08657950315107944</v>
      </c>
      <c r="L10" s="24" t="n">
        <v>0.08786590071195415</v>
      </c>
      <c r="N10" s="24" t="n">
        <v>0.1029466820201069</v>
      </c>
      <c r="O10" s="24" t="n">
        <v>0.08432396135933419</v>
      </c>
      <c r="P10" s="24" t="n">
        <v>0.07505598251894632</v>
      </c>
      <c r="Q10" s="24" t="n">
        <v>0.09239802015170726</v>
      </c>
      <c r="R10" s="24" t="n">
        <v>0.1209621660485165</v>
      </c>
      <c r="S10" s="24" t="n">
        <v>0.1048918559160352</v>
      </c>
      <c r="T10" s="24" t="n">
        <v>0.1071462283238292</v>
      </c>
      <c r="U10" s="24" t="n">
        <v>0.1095450672567151</v>
      </c>
      <c r="V10" s="24" t="n">
        <v>0.1106606430112903</v>
      </c>
      <c r="W10" s="24" t="n">
        <v>0.1138217074364401</v>
      </c>
      <c r="Y10" s="24" t="n">
        <v>0.09261625320570881</v>
      </c>
      <c r="Z10" s="24" t="n">
        <v>0.1051767325530529</v>
      </c>
      <c r="AA10" s="24" t="n">
        <v>0.1233143177045115</v>
      </c>
      <c r="AB10" s="24" t="n">
        <v>0.09364077150408354</v>
      </c>
      <c r="AD10" s="24" t="n">
        <v>0.07263489176928568</v>
      </c>
      <c r="AE10" s="24" t="n">
        <v>0.1231663152802238</v>
      </c>
      <c r="AF10" s="24" t="n">
        <v>0.1778158622204459</v>
      </c>
      <c r="AG10" s="24" t="n">
        <v>0.08947187374059556</v>
      </c>
      <c r="AH10" s="24" t="n">
        <v>0.08365610037039879</v>
      </c>
      <c r="AI10" s="24" t="n">
        <v>0.1278838900559575</v>
      </c>
      <c r="AJ10" s="24" t="n">
        <v>0.08265777588419639</v>
      </c>
      <c r="AL10" s="24" t="n">
        <v>0.07168400273132557</v>
      </c>
      <c r="AM10" s="24" t="n">
        <v>0.1208144601956372</v>
      </c>
      <c r="AN10" s="24" t="n">
        <v>0.1425066753902604</v>
      </c>
      <c r="AO10" s="24" t="n">
        <v>0.1126889648037621</v>
      </c>
      <c r="AP10" s="24" t="n">
        <v>0.08189990622515175</v>
      </c>
      <c r="AQ10" s="24" t="n">
        <v>0.1067832204136189</v>
      </c>
      <c r="AR10" s="24" t="n">
        <v>0.1164915201597037</v>
      </c>
      <c r="AS10" s="24" t="n">
        <v>0.09331425216180016</v>
      </c>
      <c r="AU10" s="24" t="n">
        <v>0.1219838907650987</v>
      </c>
      <c r="AV10" s="24" t="n">
        <v>0.0713282455736917</v>
      </c>
      <c r="AW10" s="24" t="n">
        <v>0.1083198251804472</v>
      </c>
      <c r="AX10" s="24" t="n">
        <v>0.119054337016447</v>
      </c>
    </row>
    <row r="11" ht="19" customHeight="1">
      <c r="B11" s="26" t="inlineStr">
        <is>
          <t>3</t>
        </is>
      </c>
      <c r="C11" s="24" t="n">
        <v>0.1641935885759623</v>
      </c>
      <c r="D11" s="24" t="n">
        <v>0.1620089202645446</v>
      </c>
      <c r="E11" s="24" t="n">
        <v>0.1663509527544776</v>
      </c>
      <c r="G11" s="24" t="n">
        <v>0.2092930465028274</v>
      </c>
      <c r="H11" s="24" t="n">
        <v>0.2038605421265927</v>
      </c>
      <c r="I11" s="24" t="n">
        <v>0.1619053216655859</v>
      </c>
      <c r="J11" s="24" t="n">
        <v>0.1313315020080421</v>
      </c>
      <c r="K11" s="24" t="n">
        <v>0.1304757922336406</v>
      </c>
      <c r="L11" s="24" t="n">
        <v>0.1533904473015905</v>
      </c>
      <c r="N11" s="24" t="n">
        <v>0.1851111192152859</v>
      </c>
      <c r="O11" s="24" t="n">
        <v>0.1507680114640368</v>
      </c>
      <c r="P11" s="24" t="n">
        <v>0.1833881817095308</v>
      </c>
      <c r="Q11" s="24" t="n">
        <v>0.1613507938358924</v>
      </c>
      <c r="R11" s="24" t="n">
        <v>0.1715241790729771</v>
      </c>
      <c r="S11" s="24" t="n">
        <v>0.1247727853365882</v>
      </c>
      <c r="T11" s="24" t="n">
        <v>0.164904752131053</v>
      </c>
      <c r="U11" s="24" t="n">
        <v>0.1749419437334259</v>
      </c>
      <c r="V11" s="24" t="n">
        <v>0.1362332298428181</v>
      </c>
      <c r="W11" s="24" t="n">
        <v>0.1981103692065272</v>
      </c>
      <c r="Y11" s="24" t="n">
        <v>0.1727264656410312</v>
      </c>
      <c r="Z11" s="24" t="n">
        <v>0.1812308087882427</v>
      </c>
      <c r="AA11" s="24" t="n">
        <v>0.1507778873034859</v>
      </c>
      <c r="AB11" s="24" t="n">
        <v>0.14909926388512</v>
      </c>
      <c r="AD11" s="24" t="n">
        <v>0.1445752692886333</v>
      </c>
      <c r="AE11" s="24" t="n">
        <v>0.1909146613274587</v>
      </c>
      <c r="AF11" s="24" t="n">
        <v>0.1565527346982744</v>
      </c>
      <c r="AG11" s="24" t="n">
        <v>0.2303334994133491</v>
      </c>
      <c r="AH11" s="24" t="n">
        <v>0.09467700819257421</v>
      </c>
      <c r="AI11" s="24" t="n">
        <v>0.2225041621175518</v>
      </c>
      <c r="AJ11" s="24" t="n">
        <v>0.1652206695102231</v>
      </c>
      <c r="AL11" s="24" t="n">
        <v>0.1932764176865374</v>
      </c>
      <c r="AM11" s="24" t="n">
        <v>0.1976060344380183</v>
      </c>
      <c r="AN11" s="24" t="n">
        <v>0.205787015093836</v>
      </c>
      <c r="AO11" s="24" t="n">
        <v>0.208300449093791</v>
      </c>
      <c r="AP11" s="24" t="n">
        <v>0.1078087135332063</v>
      </c>
      <c r="AQ11" s="24" t="n">
        <v>0.1575926483564007</v>
      </c>
      <c r="AR11" s="24" t="n">
        <v>0.1168752054165842</v>
      </c>
      <c r="AS11" s="24" t="n">
        <v>0.118572627957756</v>
      </c>
      <c r="AU11" s="24" t="n">
        <v>0.2506090364107785</v>
      </c>
      <c r="AV11" s="24" t="n">
        <v>0.1033080144812807</v>
      </c>
      <c r="AW11" s="24" t="n">
        <v>0.1546303310438193</v>
      </c>
      <c r="AX11" s="24" t="n">
        <v>0.1746703813801873</v>
      </c>
    </row>
    <row r="12" ht="19" customHeight="1">
      <c r="B12" s="26" t="inlineStr">
        <is>
          <t>4</t>
        </is>
      </c>
      <c r="C12" s="24" t="n">
        <v>0.08874974172308818</v>
      </c>
      <c r="D12" s="24" t="n">
        <v>0.08627177770946565</v>
      </c>
      <c r="E12" s="24" t="n">
        <v>0.09144018798551884</v>
      </c>
      <c r="G12" s="24" t="n">
        <v>0.08968608909458564</v>
      </c>
      <c r="H12" s="24" t="n">
        <v>0.1038697335256534</v>
      </c>
      <c r="I12" s="24" t="n">
        <v>0.07524563117595237</v>
      </c>
      <c r="J12" s="24" t="n">
        <v>0.0953069014941095</v>
      </c>
      <c r="K12" s="24" t="n">
        <v>0.07938376594903572</v>
      </c>
      <c r="L12" s="24" t="n">
        <v>0.08774487532790079</v>
      </c>
      <c r="N12" s="24" t="n">
        <v>0.0778187171164878</v>
      </c>
      <c r="O12" s="24" t="n">
        <v>0.07348137137011319</v>
      </c>
      <c r="P12" s="24" t="n">
        <v>0.08793190545321382</v>
      </c>
      <c r="Q12" s="24" t="n">
        <v>0.1292151575977002</v>
      </c>
      <c r="R12" s="24" t="n">
        <v>0.07202369082251021</v>
      </c>
      <c r="S12" s="24" t="n">
        <v>0.1020562550515286</v>
      </c>
      <c r="T12" s="24" t="n">
        <v>0.09224460619924799</v>
      </c>
      <c r="U12" s="24" t="n">
        <v>0.08240784257728542</v>
      </c>
      <c r="V12" s="24" t="n">
        <v>0.07749905279021405</v>
      </c>
      <c r="W12" s="24" t="n">
        <v>0.0889497147175628</v>
      </c>
      <c r="Y12" s="24" t="n">
        <v>0.06557349388117542</v>
      </c>
      <c r="Z12" s="24" t="n">
        <v>0.1058473628266808</v>
      </c>
      <c r="AA12" s="24" t="n">
        <v>0.1033196861501898</v>
      </c>
      <c r="AB12" s="24" t="n">
        <v>0.08321120759097535</v>
      </c>
      <c r="AD12" s="24" t="n">
        <v>0.084966020000702</v>
      </c>
      <c r="AE12" s="24" t="n">
        <v>0.09881678887224747</v>
      </c>
      <c r="AF12" s="24" t="n">
        <v>0.08854687145016253</v>
      </c>
      <c r="AG12" s="24" t="n">
        <v>0.1179527662687884</v>
      </c>
      <c r="AH12" s="24" t="n">
        <v>0.06355399072791898</v>
      </c>
      <c r="AI12" s="24" t="n">
        <v>0.04233093682194936</v>
      </c>
      <c r="AJ12" s="24" t="n">
        <v>0.09022016724776434</v>
      </c>
      <c r="AL12" s="24" t="n">
        <v>0.09239402025571868</v>
      </c>
      <c r="AM12" s="24" t="n">
        <v>0.1020377832830218</v>
      </c>
      <c r="AN12" s="24" t="n">
        <v>0.09419635530734098</v>
      </c>
      <c r="AO12" s="24" t="n">
        <v>0.08527992591825688</v>
      </c>
      <c r="AP12" s="24" t="n">
        <v>0.06876053818978629</v>
      </c>
      <c r="AQ12" s="24" t="n">
        <v>0.09534810819457105</v>
      </c>
      <c r="AR12" s="24" t="n">
        <v>0.1013233534392789</v>
      </c>
      <c r="AS12" s="24" t="n">
        <v>0.07963752844341565</v>
      </c>
      <c r="AU12" s="24" t="n">
        <v>0.1200044533823537</v>
      </c>
      <c r="AV12" s="24" t="n">
        <v>0.07970875347778977</v>
      </c>
      <c r="AW12" s="24" t="n">
        <v>0.08044614191456233</v>
      </c>
      <c r="AX12" s="24" t="n">
        <v>0.08144547661976512</v>
      </c>
    </row>
    <row r="13" ht="19" customHeight="1">
      <c r="B13" s="26" t="inlineStr">
        <is>
          <t>5</t>
        </is>
      </c>
      <c r="C13" s="24" t="n">
        <v>0.08978601309573926</v>
      </c>
      <c r="D13" s="24" t="n">
        <v>0.09011464666503952</v>
      </c>
      <c r="E13" s="24" t="n">
        <v>0.08933207074532262</v>
      </c>
      <c r="G13" s="24" t="n">
        <v>0.07558133131180465</v>
      </c>
      <c r="H13" s="24" t="n">
        <v>0.08989927366401927</v>
      </c>
      <c r="I13" s="24" t="n">
        <v>0.06030281241022733</v>
      </c>
      <c r="J13" s="24" t="n">
        <v>0.08635186928759236</v>
      </c>
      <c r="K13" s="24" t="n">
        <v>0.1214294636255493</v>
      </c>
      <c r="L13" s="24" t="n">
        <v>0.1044663619029044</v>
      </c>
      <c r="N13" s="24" t="n">
        <v>0.1132332145249506</v>
      </c>
      <c r="O13" s="24" t="n">
        <v>0.1144774297353047</v>
      </c>
      <c r="P13" s="24" t="n">
        <v>0.08748009416709616</v>
      </c>
      <c r="Q13" s="24" t="n">
        <v>0.1133755235186464</v>
      </c>
      <c r="R13" s="24" t="n">
        <v>0.07200513434507583</v>
      </c>
      <c r="S13" s="24" t="n">
        <v>0.08362359029547578</v>
      </c>
      <c r="T13" s="24" t="n">
        <v>0.09364583669529919</v>
      </c>
      <c r="U13" s="24" t="n">
        <v>0.07463796690475058</v>
      </c>
      <c r="V13" s="24" t="n">
        <v>0.08997742942695018</v>
      </c>
      <c r="W13" s="24" t="n">
        <v>0.08661897703875511</v>
      </c>
      <c r="Y13" s="24" t="n">
        <v>0.1050590524738966</v>
      </c>
      <c r="Z13" s="24" t="n">
        <v>0.08614196523622916</v>
      </c>
      <c r="AA13" s="24" t="n">
        <v>0.08371133248870774</v>
      </c>
      <c r="AB13" s="24" t="n">
        <v>0.08241937117968857</v>
      </c>
      <c r="AD13" s="24" t="n">
        <v>0.09985879445148395</v>
      </c>
      <c r="AE13" s="24" t="n">
        <v>0.07956916303213234</v>
      </c>
      <c r="AF13" s="24" t="n">
        <v>0.07533910581500577</v>
      </c>
      <c r="AG13" s="24" t="n">
        <v>0.04854184404277797</v>
      </c>
      <c r="AH13" s="24" t="n">
        <v>0.09524537841927475</v>
      </c>
      <c r="AI13" s="24" t="n">
        <v>0.0430117398027857</v>
      </c>
      <c r="AJ13" s="24" t="n">
        <v>0.1149582171715656</v>
      </c>
      <c r="AL13" s="24" t="n">
        <v>0.0747907701908986</v>
      </c>
      <c r="AM13" s="24" t="n">
        <v>0.08999834799759331</v>
      </c>
      <c r="AN13" s="24" t="n">
        <v>0.1003006710214941</v>
      </c>
      <c r="AO13" s="24" t="n">
        <v>0.08513040655209302</v>
      </c>
      <c r="AP13" s="24" t="n">
        <v>0.108907755149505</v>
      </c>
      <c r="AQ13" s="24" t="n">
        <v>0.06868646644462745</v>
      </c>
      <c r="AR13" s="24" t="n">
        <v>0.08535212065829263</v>
      </c>
      <c r="AS13" s="24" t="n">
        <v>0.07446467046654168</v>
      </c>
      <c r="AU13" s="24" t="n">
        <v>0.09128725711772039</v>
      </c>
      <c r="AV13" s="24" t="n">
        <v>0.1223544559640153</v>
      </c>
      <c r="AW13" s="24" t="n">
        <v>0.07753055065265253</v>
      </c>
      <c r="AX13" s="24" t="n">
        <v>0.06026916745812896</v>
      </c>
    </row>
    <row r="14" ht="19" customHeight="1">
      <c r="B14" s="26" t="inlineStr">
        <is>
          <t>6</t>
        </is>
      </c>
      <c r="C14" s="24" t="n">
        <v>0.07995166533304843</v>
      </c>
      <c r="D14" s="24" t="n">
        <v>0.07635040774809561</v>
      </c>
      <c r="E14" s="24" t="n">
        <v>0.08326232029518435</v>
      </c>
      <c r="G14" s="24" t="n">
        <v>0.09222375472919446</v>
      </c>
      <c r="H14" s="24" t="n">
        <v>0.05973644139795049</v>
      </c>
      <c r="I14" s="24" t="n">
        <v>0.06237369802257683</v>
      </c>
      <c r="J14" s="24" t="n">
        <v>0.08235977002402774</v>
      </c>
      <c r="K14" s="24" t="n">
        <v>0.08851865218852348</v>
      </c>
      <c r="L14" s="24" t="n">
        <v>0.09481153705672386</v>
      </c>
      <c r="N14" s="24" t="n">
        <v>0.05712856007940121</v>
      </c>
      <c r="O14" s="24" t="n">
        <v>0.07884067847156313</v>
      </c>
      <c r="P14" s="24" t="n">
        <v>0.09021385085405632</v>
      </c>
      <c r="Q14" s="24" t="n">
        <v>0.06393435888168347</v>
      </c>
      <c r="R14" s="24" t="n">
        <v>0.07162381582076707</v>
      </c>
      <c r="S14" s="24" t="n">
        <v>0.08048028842437693</v>
      </c>
      <c r="T14" s="24" t="n">
        <v>0.07721339208027386</v>
      </c>
      <c r="U14" s="24" t="n">
        <v>0.08233276212824674</v>
      </c>
      <c r="V14" s="24" t="n">
        <v>0.09091783378544711</v>
      </c>
      <c r="W14" s="24" t="n">
        <v>0.08447906758875312</v>
      </c>
      <c r="Y14" s="24" t="n">
        <v>0.08157540932678414</v>
      </c>
      <c r="Z14" s="24" t="n">
        <v>0.0700367480973525</v>
      </c>
      <c r="AA14" s="24" t="n">
        <v>0.09258409176886785</v>
      </c>
      <c r="AB14" s="24" t="n">
        <v>0.07737317064694514</v>
      </c>
      <c r="AD14" s="24" t="n">
        <v>0.08959097890978981</v>
      </c>
      <c r="AE14" s="24" t="n">
        <v>0.07629123667946723</v>
      </c>
      <c r="AF14" s="24" t="n">
        <v>0.08833375613399536</v>
      </c>
      <c r="AG14" s="24" t="n">
        <v>0.1000770245992007</v>
      </c>
      <c r="AH14" s="24" t="n">
        <v>0.06333372886392588</v>
      </c>
      <c r="AI14" s="24" t="n">
        <v>0.0266024595824611</v>
      </c>
      <c r="AJ14" s="24" t="n">
        <v>0.0853724452941842</v>
      </c>
      <c r="AL14" s="24" t="n">
        <v>0.09453492420899538</v>
      </c>
      <c r="AM14" s="24" t="n">
        <v>0.06411536849228695</v>
      </c>
      <c r="AN14" s="24" t="n">
        <v>0.0684347726327131</v>
      </c>
      <c r="AO14" s="24" t="n">
        <v>0.0875154704728284</v>
      </c>
      <c r="AP14" s="24" t="n">
        <v>0.08228244516331709</v>
      </c>
      <c r="AQ14" s="24" t="n">
        <v>0.0960569820108151</v>
      </c>
      <c r="AR14" s="24" t="n">
        <v>0.07713543406626663</v>
      </c>
      <c r="AS14" s="24" t="n">
        <v>0.0762001550856239</v>
      </c>
      <c r="AU14" s="24" t="n">
        <v>0.06957005989704583</v>
      </c>
      <c r="AV14" s="24" t="n">
        <v>0.08824203835870517</v>
      </c>
      <c r="AW14" s="24" t="n">
        <v>0.08883390464857881</v>
      </c>
      <c r="AX14" s="24" t="n">
        <v>0.06101403389675002</v>
      </c>
    </row>
    <row r="15" ht="19" customHeight="1">
      <c r="B15" s="26" t="inlineStr">
        <is>
          <t>7</t>
        </is>
      </c>
      <c r="C15" s="24" t="n">
        <v>0.1222380779766653</v>
      </c>
      <c r="D15" s="24" t="n">
        <v>0.121769707926948</v>
      </c>
      <c r="E15" s="24" t="n">
        <v>0.1230632476348123</v>
      </c>
      <c r="G15" s="24" t="n">
        <v>0.04205563623141969</v>
      </c>
      <c r="H15" s="24" t="n">
        <v>0.06419185214876495</v>
      </c>
      <c r="I15" s="24" t="n">
        <v>0.1133943495931492</v>
      </c>
      <c r="J15" s="24" t="n">
        <v>0.138545213373719</v>
      </c>
      <c r="K15" s="24" t="n">
        <v>0.1867125514768547</v>
      </c>
      <c r="L15" s="24" t="n">
        <v>0.1729005254805611</v>
      </c>
      <c r="N15" s="24" t="n">
        <v>0.1211151388704042</v>
      </c>
      <c r="O15" s="24" t="n">
        <v>0.1363383341139616</v>
      </c>
      <c r="P15" s="24" t="n">
        <v>0.09687908132475044</v>
      </c>
      <c r="Q15" s="24" t="n">
        <v>0.1109227411830057</v>
      </c>
      <c r="R15" s="24" t="n">
        <v>0.1436176059752879</v>
      </c>
      <c r="S15" s="24" t="n">
        <v>0.1192949920067885</v>
      </c>
      <c r="T15" s="24" t="n">
        <v>0.1582009542639241</v>
      </c>
      <c r="U15" s="24" t="n">
        <v>0.09498192527561293</v>
      </c>
      <c r="V15" s="24" t="n">
        <v>0.1311670897167875</v>
      </c>
      <c r="W15" s="24" t="n">
        <v>0.1392376638659748</v>
      </c>
      <c r="Y15" s="24" t="n">
        <v>0.121233661770353</v>
      </c>
      <c r="Z15" s="24" t="n">
        <v>0.1303006236091681</v>
      </c>
      <c r="AA15" s="24" t="n">
        <v>0.1105277724149401</v>
      </c>
      <c r="AB15" s="24" t="n">
        <v>0.1252589940072631</v>
      </c>
      <c r="AD15" s="24" t="n">
        <v>0.1527225884682946</v>
      </c>
      <c r="AE15" s="24" t="n">
        <v>0.113641408351149</v>
      </c>
      <c r="AF15" s="24" t="n">
        <v>0.07755521374212385</v>
      </c>
      <c r="AG15" s="24" t="n">
        <v>0.05480701450035119</v>
      </c>
      <c r="AH15" s="24" t="n">
        <v>0.2024295401363773</v>
      </c>
      <c r="AI15" s="24" t="n">
        <v>0.1096534136502802</v>
      </c>
      <c r="AJ15" s="24" t="n">
        <v>0.09269718427770351</v>
      </c>
      <c r="AL15" s="24" t="n">
        <v>0.1361405859872016</v>
      </c>
      <c r="AM15" s="24" t="n">
        <v>0.07680790844794677</v>
      </c>
      <c r="AN15" s="24" t="n">
        <v>0.09449942184578373</v>
      </c>
      <c r="AO15" s="24" t="n">
        <v>0.06527205722713175</v>
      </c>
      <c r="AP15" s="24" t="n">
        <v>0.1696070913323737</v>
      </c>
      <c r="AQ15" s="24" t="n">
        <v>0.1096358706036028</v>
      </c>
      <c r="AR15" s="24" t="n">
        <v>0.1559995891139831</v>
      </c>
      <c r="AS15" s="24" t="n">
        <v>0.1910122176382262</v>
      </c>
      <c r="AU15" s="24" t="n">
        <v>0.04302965763426862</v>
      </c>
      <c r="AV15" s="24" t="n">
        <v>0.210707949367586</v>
      </c>
      <c r="AW15" s="24" t="n">
        <v>0.1275746919792848</v>
      </c>
      <c r="AX15" s="24" t="n">
        <v>0.0664931037292751</v>
      </c>
    </row>
    <row r="16" ht="19" customHeight="1">
      <c r="B16" s="26" t="inlineStr">
        <is>
          <t>Not Selected</t>
        </is>
      </c>
      <c r="C16" s="24" t="n">
        <v>0.2474055645246697</v>
      </c>
      <c r="D16" s="24" t="n">
        <v>0.2454909003730342</v>
      </c>
      <c r="E16" s="24" t="n">
        <v>0.2487659408494894</v>
      </c>
      <c r="G16" s="24" t="n">
        <v>0.2311282525300858</v>
      </c>
      <c r="H16" s="24" t="n">
        <v>0.2265539923656361</v>
      </c>
      <c r="I16" s="24" t="n">
        <v>0.3000885043043322</v>
      </c>
      <c r="J16" s="24" t="n">
        <v>0.2630984615449748</v>
      </c>
      <c r="K16" s="24" t="n">
        <v>0.2654597475223179</v>
      </c>
      <c r="L16" s="24" t="n">
        <v>0.2075740374515879</v>
      </c>
      <c r="N16" s="24" t="n">
        <v>0.279245650811796</v>
      </c>
      <c r="O16" s="24" t="n">
        <v>0.2242266949695062</v>
      </c>
      <c r="P16" s="24" t="n">
        <v>0.2740288845173934</v>
      </c>
      <c r="Q16" s="24" t="n">
        <v>0.2448951951372664</v>
      </c>
      <c r="R16" s="24" t="n">
        <v>0.2461860834794676</v>
      </c>
      <c r="S16" s="24" t="n">
        <v>0.3026025174736018</v>
      </c>
      <c r="T16" s="24" t="n">
        <v>0.2146176014452347</v>
      </c>
      <c r="U16" s="24" t="n">
        <v>0.2197124994324814</v>
      </c>
      <c r="V16" s="24" t="n">
        <v>0.2659034643861237</v>
      </c>
      <c r="W16" s="24" t="n">
        <v>0.1990858658802393</v>
      </c>
      <c r="Y16" s="24" t="n">
        <v>0.239502886821135</v>
      </c>
      <c r="Z16" s="24" t="n">
        <v>0.2159254792853858</v>
      </c>
      <c r="AA16" s="24" t="n">
        <v>0.2648080426986668</v>
      </c>
      <c r="AB16" s="24" t="n">
        <v>0.2733026041297465</v>
      </c>
      <c r="AD16" s="24" t="n">
        <v>0.2505876189480868</v>
      </c>
      <c r="AE16" s="24" t="n">
        <v>0.2123730003395033</v>
      </c>
      <c r="AF16" s="24" t="n">
        <v>0.2046481510966177</v>
      </c>
      <c r="AG16" s="24" t="n">
        <v>0.2711682362108099</v>
      </c>
      <c r="AH16" s="24" t="n">
        <v>0.2990773787640806</v>
      </c>
      <c r="AI16" s="24" t="n">
        <v>0.3007214964345564</v>
      </c>
      <c r="AJ16" s="24" t="n">
        <v>0.2681377817413599</v>
      </c>
      <c r="AL16" s="24" t="n">
        <v>0.2348022641824019</v>
      </c>
      <c r="AM16" s="24" t="n">
        <v>0.206856409170575</v>
      </c>
      <c r="AN16" s="24" t="n">
        <v>0.1955349195101472</v>
      </c>
      <c r="AO16" s="24" t="n">
        <v>0.236859235851014</v>
      </c>
      <c r="AP16" s="24" t="n">
        <v>0.2880109755237013</v>
      </c>
      <c r="AQ16" s="24" t="n">
        <v>0.2626228998748644</v>
      </c>
      <c r="AR16" s="24" t="n">
        <v>0.2851602947520417</v>
      </c>
      <c r="AS16" s="24" t="n">
        <v>0.2979204504102008</v>
      </c>
      <c r="AU16" s="24" t="n">
        <v>0.1764388068181741</v>
      </c>
      <c r="AV16" s="24" t="n">
        <v>0.2713873842910435</v>
      </c>
      <c r="AW16" s="24" t="n">
        <v>0.2597300625465956</v>
      </c>
      <c r="AX16" s="24" t="n">
        <v>0.2719409583019854</v>
      </c>
    </row>
    <row r="18">
      <c r="B18" t="inlineStr">
        <is>
          <t>Fieldwork: 07 Jul 2026 - 10 Jul 2026</t>
        </is>
      </c>
    </row>
    <row r="19">
      <c r="B19" t="inlineStr">
        <is>
          <t>All results are weighted using Iterative Proportional Fitting, or 'Raking'. The results are weighted by interlocking age &amp; gender, region and socioeconomic grade to Nationally Representative Proportions</t>
        </is>
      </c>
    </row>
    <row r="21">
      <c r="B21"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0.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approaches do you think is best for how prisons are run?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02" customHeight="1">
      <c r="B9" s="26" t="inlineStr">
        <is>
          <t>Prison governors should have a high level of control over the prison regime, staffing and rehabilitation programmes in their prisons, within a national framework</t>
        </is>
      </c>
      <c r="C9" s="24" t="n">
        <v>0.6273016324102411</v>
      </c>
      <c r="D9" s="24" t="n">
        <v>0.6400765507615577</v>
      </c>
      <c r="E9" s="24" t="n">
        <v>0.6149434775591843</v>
      </c>
      <c r="G9" s="24" t="n">
        <v>0.5524994113499607</v>
      </c>
      <c r="H9" s="24" t="n">
        <v>0.6259847685244344</v>
      </c>
      <c r="I9" s="24" t="n">
        <v>0.6082694057646316</v>
      </c>
      <c r="J9" s="24" t="n">
        <v>0.5987275210419274</v>
      </c>
      <c r="K9" s="24" t="n">
        <v>0.6723304044832052</v>
      </c>
      <c r="L9" s="24" t="n">
        <v>0.6860477650335943</v>
      </c>
      <c r="N9" s="24" t="n">
        <v>0.5425777435852749</v>
      </c>
      <c r="O9" s="24" t="n">
        <v>0.6373939185493016</v>
      </c>
      <c r="P9" s="24" t="n">
        <v>0.6403431421252682</v>
      </c>
      <c r="Q9" s="24" t="n">
        <v>0.6386327763798383</v>
      </c>
      <c r="R9" s="24" t="n">
        <v>0.6429853507956819</v>
      </c>
      <c r="S9" s="24" t="n">
        <v>0.6775026196800744</v>
      </c>
      <c r="T9" s="24" t="n">
        <v>0.6364636027103052</v>
      </c>
      <c r="U9" s="24" t="n">
        <v>0.6077388267868699</v>
      </c>
      <c r="V9" s="24" t="n">
        <v>0.649175259593716</v>
      </c>
      <c r="W9" s="24" t="n">
        <v>0.5640061142515841</v>
      </c>
      <c r="Y9" s="24" t="n">
        <v>0.6365637724029375</v>
      </c>
      <c r="Z9" s="24" t="n">
        <v>0.6099074294670987</v>
      </c>
      <c r="AA9" s="24" t="n">
        <v>0.6748785362833443</v>
      </c>
      <c r="AB9" s="24" t="n">
        <v>0.5934860284647797</v>
      </c>
      <c r="AD9" s="24" t="n">
        <v>0.6788546784594214</v>
      </c>
      <c r="AE9" s="24" t="n">
        <v>0.6133199022420697</v>
      </c>
      <c r="AF9" s="24" t="n">
        <v>0.6159370410207852</v>
      </c>
      <c r="AG9" s="24" t="n">
        <v>0.556991642066483</v>
      </c>
      <c r="AH9" s="24" t="n">
        <v>0.6966333624417005</v>
      </c>
      <c r="AI9" s="24" t="n">
        <v>0.5970386734990096</v>
      </c>
      <c r="AJ9" s="24" t="n">
        <v>0.5854926511224872</v>
      </c>
      <c r="AL9" s="24" t="n">
        <v>0.6776778432973997</v>
      </c>
      <c r="AM9" s="24" t="n">
        <v>0.6158335044484113</v>
      </c>
      <c r="AN9" s="24" t="n">
        <v>0.5653296634452335</v>
      </c>
      <c r="AO9" s="24" t="n">
        <v>0.575380257095843</v>
      </c>
      <c r="AP9" s="24" t="n">
        <v>0.7268283079192214</v>
      </c>
      <c r="AQ9" s="24" t="n">
        <v>0.5316582693292369</v>
      </c>
      <c r="AR9" s="24" t="n">
        <v>0.5545991437513259</v>
      </c>
      <c r="AS9" s="24" t="n">
        <v>0.5598558818293424</v>
      </c>
      <c r="AU9" s="24" t="n">
        <v>0.5376999750591379</v>
      </c>
      <c r="AV9" s="24" t="n">
        <v>0.6883974704148579</v>
      </c>
      <c r="AW9" s="24" t="n">
        <v>0.6741309984349572</v>
      </c>
      <c r="AX9" s="24" t="n">
        <v>0.5429678152093856</v>
      </c>
    </row>
    <row r="10" ht="88" customHeight="1">
      <c r="B10" s="26" t="inlineStr">
        <is>
          <t>Prison governors should have little individual control, and be subject to strict national requirements over how their prisons run</t>
        </is>
      </c>
      <c r="C10" s="24" t="n">
        <v>0.2619648224654353</v>
      </c>
      <c r="D10" s="24" t="n">
        <v>0.2680015530860733</v>
      </c>
      <c r="E10" s="24" t="n">
        <v>0.2559874380081344</v>
      </c>
      <c r="G10" s="24" t="n">
        <v>0.328874770902886</v>
      </c>
      <c r="H10" s="24" t="n">
        <v>0.3059497854583746</v>
      </c>
      <c r="I10" s="24" t="n">
        <v>0.286608730514946</v>
      </c>
      <c r="J10" s="24" t="n">
        <v>0.29960813421698</v>
      </c>
      <c r="K10" s="24" t="n">
        <v>0.2188480023175856</v>
      </c>
      <c r="L10" s="24" t="n">
        <v>0.1605627927459801</v>
      </c>
      <c r="N10" s="24" t="n">
        <v>0.3358137087100635</v>
      </c>
      <c r="O10" s="24" t="n">
        <v>0.2432757203757932</v>
      </c>
      <c r="P10" s="24" t="n">
        <v>0.2525675172218017</v>
      </c>
      <c r="Q10" s="24" t="n">
        <v>0.2697297729023546</v>
      </c>
      <c r="R10" s="24" t="n">
        <v>0.258397767099082</v>
      </c>
      <c r="S10" s="24" t="n">
        <v>0.2376413551100663</v>
      </c>
      <c r="T10" s="24" t="n">
        <v>0.2323460078850507</v>
      </c>
      <c r="U10" s="24" t="n">
        <v>0.2651940820005887</v>
      </c>
      <c r="V10" s="24" t="n">
        <v>0.2329276767095502</v>
      </c>
      <c r="W10" s="24" t="n">
        <v>0.3356707364197089</v>
      </c>
      <c r="Y10" s="24" t="n">
        <v>0.2806381335059159</v>
      </c>
      <c r="Z10" s="24" t="n">
        <v>0.2555596808860649</v>
      </c>
      <c r="AA10" s="24" t="n">
        <v>0.2461455364582631</v>
      </c>
      <c r="AB10" s="24" t="n">
        <v>0.2623671551874144</v>
      </c>
      <c r="AD10" s="24" t="n">
        <v>0.229708426309385</v>
      </c>
      <c r="AE10" s="24" t="n">
        <v>0.3023819470077</v>
      </c>
      <c r="AF10" s="24" t="n">
        <v>0.2746195119017539</v>
      </c>
      <c r="AG10" s="24" t="n">
        <v>0.3471290087678179</v>
      </c>
      <c r="AH10" s="24" t="n">
        <v>0.2188037485400897</v>
      </c>
      <c r="AI10" s="24" t="n">
        <v>0.165733228382199</v>
      </c>
      <c r="AJ10" s="24" t="n">
        <v>0.2376556747444248</v>
      </c>
      <c r="AL10" s="24" t="n">
        <v>0.2255088455350944</v>
      </c>
      <c r="AM10" s="24" t="n">
        <v>0.3003802798527941</v>
      </c>
      <c r="AN10" s="24" t="n">
        <v>0.3043363191227153</v>
      </c>
      <c r="AO10" s="24" t="n">
        <v>0.3254941689157322</v>
      </c>
      <c r="AP10" s="24" t="n">
        <v>0.2143263002252384</v>
      </c>
      <c r="AQ10" s="24" t="n">
        <v>0.2554874338004384</v>
      </c>
      <c r="AR10" s="24" t="n">
        <v>0.2404317803966484</v>
      </c>
      <c r="AS10" s="24" t="n">
        <v>0.2650000652648396</v>
      </c>
      <c r="AU10" s="24" t="n">
        <v>0.3426585187598949</v>
      </c>
      <c r="AV10" s="24" t="n">
        <v>0.2051833574199025</v>
      </c>
      <c r="AW10" s="24" t="n">
        <v>0.2508968359706009</v>
      </c>
      <c r="AX10" s="24" t="n">
        <v>0.276076711467507</v>
      </c>
    </row>
    <row r="11" ht="19" customHeight="1">
      <c r="B11" s="26" t="inlineStr">
        <is>
          <t>Don’t know</t>
        </is>
      </c>
      <c r="C11" s="24" t="n">
        <v>0.1107335451243237</v>
      </c>
      <c r="D11" s="24" t="n">
        <v>0.09192189615236913</v>
      </c>
      <c r="E11" s="24" t="n">
        <v>0.1290690844326813</v>
      </c>
      <c r="G11" s="24" t="n">
        <v>0.1186258177471531</v>
      </c>
      <c r="H11" s="24" t="n">
        <v>0.06806544601719086</v>
      </c>
      <c r="I11" s="24" t="n">
        <v>0.1051218637204223</v>
      </c>
      <c r="J11" s="24" t="n">
        <v>0.1016643447410927</v>
      </c>
      <c r="K11" s="24" t="n">
        <v>0.1088215931992091</v>
      </c>
      <c r="L11" s="24" t="n">
        <v>0.1533894422204255</v>
      </c>
      <c r="N11" s="24" t="n">
        <v>0.1216085477046614</v>
      </c>
      <c r="O11" s="24" t="n">
        <v>0.1193303610749052</v>
      </c>
      <c r="P11" s="24" t="n">
        <v>0.1070893406529301</v>
      </c>
      <c r="Q11" s="24" t="n">
        <v>0.09163745071780716</v>
      </c>
      <c r="R11" s="24" t="n">
        <v>0.09861688210523628</v>
      </c>
      <c r="S11" s="24" t="n">
        <v>0.0848560252098594</v>
      </c>
      <c r="T11" s="24" t="n">
        <v>0.1311903894046441</v>
      </c>
      <c r="U11" s="24" t="n">
        <v>0.1270670912125414</v>
      </c>
      <c r="V11" s="24" t="n">
        <v>0.1178970636967338</v>
      </c>
      <c r="W11" s="24" t="n">
        <v>0.100323149328707</v>
      </c>
      <c r="Y11" s="24" t="n">
        <v>0.08279809409114663</v>
      </c>
      <c r="Z11" s="24" t="n">
        <v>0.1345328896468364</v>
      </c>
      <c r="AA11" s="24" t="n">
        <v>0.07897592725839263</v>
      </c>
      <c r="AB11" s="24" t="n">
        <v>0.1441468163478059</v>
      </c>
      <c r="AD11" s="24" t="n">
        <v>0.09143689523119367</v>
      </c>
      <c r="AE11" s="24" t="n">
        <v>0.08429815075023035</v>
      </c>
      <c r="AF11" s="24" t="n">
        <v>0.109443447077461</v>
      </c>
      <c r="AG11" s="24" t="n">
        <v>0.09587934916569897</v>
      </c>
      <c r="AH11" s="24" t="n">
        <v>0.08456288901820974</v>
      </c>
      <c r="AI11" s="24" t="n">
        <v>0.2372280981187915</v>
      </c>
      <c r="AJ11" s="24" t="n">
        <v>0.1768516741330881</v>
      </c>
      <c r="AL11" s="24" t="n">
        <v>0.09681331116750568</v>
      </c>
      <c r="AM11" s="24" t="n">
        <v>0.08378621569879457</v>
      </c>
      <c r="AN11" s="24" t="n">
        <v>0.1303340174320513</v>
      </c>
      <c r="AO11" s="24" t="n">
        <v>0.09912557398842491</v>
      </c>
      <c r="AP11" s="24" t="n">
        <v>0.05884539185554024</v>
      </c>
      <c r="AQ11" s="24" t="n">
        <v>0.2128542968703246</v>
      </c>
      <c r="AR11" s="24" t="n">
        <v>0.2049690758520257</v>
      </c>
      <c r="AS11" s="24" t="n">
        <v>0.1751440529058178</v>
      </c>
      <c r="AU11" s="24" t="n">
        <v>0.1196415061809672</v>
      </c>
      <c r="AV11" s="24" t="n">
        <v>0.1064191721652395</v>
      </c>
      <c r="AW11" s="24" t="n">
        <v>0.07497216559444192</v>
      </c>
      <c r="AX11" s="24" t="n">
        <v>0.1809554733231074</v>
      </c>
    </row>
    <row r="13">
      <c r="B13" t="inlineStr">
        <is>
          <t>Fieldwork: 07 Jul 2026 - 10 Jul 2026</t>
        </is>
      </c>
    </row>
    <row r="14">
      <c r="B14"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1.xml><?xml version="1.0" encoding="utf-8"?>
<worksheet xmlns="http://schemas.openxmlformats.org/spreadsheetml/2006/main">
  <sheetPr>
    <outlinePr summaryBelow="1" summaryRight="1"/>
    <pageSetUpPr/>
  </sheetPr>
  <dimension ref="B2:L18"/>
  <sheetViews>
    <sheetView showGridLines="0" workbookViewId="0">
      <selection activeCell="A1" sqref="A1"/>
    </sheetView>
  </sheetViews>
  <sheetFormatPr baseColWidth="8" defaultRowHeight="15"/>
  <cols>
    <col width="5" customWidth="1" min="1" max="1"/>
    <col width="25"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2" ht="40" customHeight="1">
      <c r="D2" s="25" t="inlineStr">
        <is>
          <t>Rank Summary: Which of the following do you think the government should prioritise to improve prisons? Please rank your top 3 (Ordered Left to Right by Rank)</t>
        </is>
      </c>
    </row>
    <row r="6" ht="120" customHeight="1">
      <c r="C6" s="27" t="inlineStr">
        <is>
          <t>1. Longer sentences for more extreme crimes</t>
        </is>
      </c>
      <c r="D6" s="27" t="inlineStr">
        <is>
          <t>2. Improving training to get skills for employment while in prisons</t>
        </is>
      </c>
      <c r="E6" s="27" t="inlineStr">
        <is>
          <t>3. Drug/alcohol treatments in prisons</t>
        </is>
      </c>
      <c r="F6" s="27" t="inlineStr">
        <is>
          <t>4. Improving/increasing training for prison staff to include greater focus on rehabilitation</t>
        </is>
      </c>
      <c r="G6" s="27" t="inlineStr">
        <is>
          <t>5. Increasing the minimum staffing levels in prisons</t>
        </is>
      </c>
      <c r="H6" s="27" t="inlineStr">
        <is>
          <t>6. Improving mental health support in prisons</t>
        </is>
      </c>
      <c r="I6" s="27" t="inlineStr">
        <is>
          <t>7. Better facilities for vocational training e.g. space for bricklaying courses</t>
        </is>
      </c>
      <c r="J6" s="27" t="inlineStr">
        <is>
          <t>8. Better pay for prison staff</t>
        </is>
      </c>
      <c r="K6" s="27" t="inlineStr">
        <is>
          <t>9. Combating ideological extremism</t>
        </is>
      </c>
      <c r="L6" s="27" t="inlineStr">
        <is>
          <t>10. Improving data sharing between prisons</t>
        </is>
      </c>
    </row>
    <row r="7">
      <c r="B7" s="26" t="inlineStr">
        <is>
          <t>1 - Highest Rank</t>
        </is>
      </c>
      <c r="C7" s="24" t="n">
        <v>0.2147249893763044</v>
      </c>
      <c r="D7" s="24" t="n">
        <v>0.1141057974723268</v>
      </c>
      <c r="E7" s="24" t="n">
        <v>0.1025491919133276</v>
      </c>
      <c r="F7" s="24" t="n">
        <v>0.1140690781631828</v>
      </c>
      <c r="G7" s="24" t="n">
        <v>0.1141183667413843</v>
      </c>
      <c r="H7" s="24" t="n">
        <v>0.09068921391112776</v>
      </c>
      <c r="I7" s="24" t="n">
        <v>0.08289305310594165</v>
      </c>
      <c r="J7" s="24" t="n">
        <v>0.07023388671494088</v>
      </c>
      <c r="K7" s="24" t="n">
        <v>0.0638027740129099</v>
      </c>
      <c r="L7" s="24" t="n">
        <v>0.03281364858855396</v>
      </c>
    </row>
    <row r="8">
      <c r="B8" s="26" t="inlineStr">
        <is>
          <t>2</t>
        </is>
      </c>
      <c r="C8" s="24" t="n">
        <v>0.1002892160401929</v>
      </c>
      <c r="D8" s="24" t="n">
        <v>0.1294740225380318</v>
      </c>
      <c r="E8" s="24" t="n">
        <v>0.1415263297415227</v>
      </c>
      <c r="F8" s="24" t="n">
        <v>0.1146690799679317</v>
      </c>
      <c r="G8" s="24" t="n">
        <v>0.1089307562491064</v>
      </c>
      <c r="H8" s="24" t="n">
        <v>0.1041303773003193</v>
      </c>
      <c r="I8" s="24" t="n">
        <v>0.1018161682059668</v>
      </c>
      <c r="J8" s="24" t="n">
        <v>0.08172166976344072</v>
      </c>
      <c r="K8" s="24" t="n">
        <v>0.07278630602971066</v>
      </c>
      <c r="L8" s="24" t="n">
        <v>0.0387985157867493</v>
      </c>
    </row>
    <row r="9">
      <c r="B9" s="26" t="inlineStr">
        <is>
          <t>3 - Lowest Rank</t>
        </is>
      </c>
      <c r="C9" s="24" t="n">
        <v>0.09033376142130699</v>
      </c>
      <c r="D9" s="24" t="n">
        <v>0.141645507258885</v>
      </c>
      <c r="E9" s="24" t="n">
        <v>0.1257199408140076</v>
      </c>
      <c r="F9" s="24" t="n">
        <v>0.1285628143199661</v>
      </c>
      <c r="G9" s="24" t="n">
        <v>0.1082729574822882</v>
      </c>
      <c r="H9" s="24" t="n">
        <v>0.1070053876061558</v>
      </c>
      <c r="I9" s="24" t="n">
        <v>0.1103803937081267</v>
      </c>
      <c r="J9" s="24" t="n">
        <v>0.07083630550139856</v>
      </c>
      <c r="K9" s="24" t="n">
        <v>0.07187781170340282</v>
      </c>
      <c r="L9" s="24" t="n">
        <v>0.03549869271011861</v>
      </c>
    </row>
    <row r="10">
      <c r="B10" s="9" t="inlineStr">
        <is>
          <t>Mean Rank</t>
        </is>
      </c>
      <c r="C10" s="22" t="n">
        <v>1.470260805207198</v>
      </c>
      <c r="D10" s="22" t="n">
        <v>1.642314382517315</v>
      </c>
      <c r="E10" s="22" t="n">
        <v>1.653375286431822</v>
      </c>
      <c r="F10" s="22" t="n">
        <v>1.657192763705703</v>
      </c>
      <c r="G10" s="22" t="n">
        <v>1.662832510268125</v>
      </c>
      <c r="H10" s="22" t="n">
        <v>1.714491194877425</v>
      </c>
      <c r="I10" s="22" t="n">
        <v>1.73239772558215</v>
      </c>
      <c r="J10" s="22" t="n">
        <v>1.777810556806678</v>
      </c>
      <c r="K10" s="22" t="n">
        <v>1.799608145944469</v>
      </c>
      <c r="L10" s="22" t="n">
        <v>1.895574187036143</v>
      </c>
    </row>
    <row r="11">
      <c r="B11" s="9" t="inlineStr">
        <is>
          <t>Standard Deviation</t>
        </is>
      </c>
      <c r="C11" s="19" t="n">
        <v>0.715505596281639</v>
      </c>
      <c r="D11" s="19" t="n">
        <v>0.6160311649190546</v>
      </c>
      <c r="E11" s="19" t="n">
        <v>0.5966860653725253</v>
      </c>
      <c r="F11" s="19" t="n">
        <v>0.6148900689923489</v>
      </c>
      <c r="G11" s="19" t="n">
        <v>0.6131017540476714</v>
      </c>
      <c r="H11" s="19" t="n">
        <v>0.5732577245379434</v>
      </c>
      <c r="I11" s="19" t="n">
        <v>0.5580805377749184</v>
      </c>
      <c r="J11" s="19" t="n">
        <v>0.52445909137129</v>
      </c>
      <c r="K11" s="19" t="n">
        <v>0.5061453847556493</v>
      </c>
      <c r="L11" s="19" t="n">
        <v>0.386634720468208</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8">
      <c r="B18">
        <f>HYPERLINK("#Contents!A1", "Return to Contents")</f>
        <v/>
      </c>
    </row>
  </sheetData>
  <pageMargins left="0.75" right="0.75" top="1" bottom="1" header="0.5" footer="0.5"/>
  <drawing xmlns:r="http://schemas.openxmlformats.org/officeDocument/2006/relationships" r:id="rId1"/>
</worksheet>
</file>

<file path=xl/worksheets/sheet82.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Drug/alcohol treatments in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0.1025491919133276</v>
      </c>
      <c r="D9" s="24" t="n">
        <v>0.07799389475832648</v>
      </c>
      <c r="E9" s="24" t="n">
        <v>0.1268775070904136</v>
      </c>
      <c r="G9" s="24" t="n">
        <v>0.09219544725056389</v>
      </c>
      <c r="H9" s="24" t="n">
        <v>0.08850416614238646</v>
      </c>
      <c r="I9" s="24" t="n">
        <v>0.06069485780063432</v>
      </c>
      <c r="J9" s="24" t="n">
        <v>0.1324957697490416</v>
      </c>
      <c r="K9" s="24" t="n">
        <v>0.1088564068951794</v>
      </c>
      <c r="L9" s="24" t="n">
        <v>0.1261311335717314</v>
      </c>
      <c r="N9" s="24" t="n">
        <v>0.1083356896656417</v>
      </c>
      <c r="O9" s="24" t="n">
        <v>0.09798833050438069</v>
      </c>
      <c r="P9" s="24" t="n">
        <v>0.1235945278834348</v>
      </c>
      <c r="Q9" s="24" t="n">
        <v>0.09626527135655363</v>
      </c>
      <c r="R9" s="24" t="n">
        <v>0.1097116821522224</v>
      </c>
      <c r="S9" s="24" t="n">
        <v>0.1134007147916265</v>
      </c>
      <c r="T9" s="24" t="n">
        <v>0.1185694433789582</v>
      </c>
      <c r="U9" s="24" t="n">
        <v>0.05400389600812659</v>
      </c>
      <c r="V9" s="24" t="n">
        <v>0.1108189670369744</v>
      </c>
      <c r="W9" s="24" t="n">
        <v>0.1132741863938379</v>
      </c>
      <c r="Y9" s="24" t="n">
        <v>0.08889792875722789</v>
      </c>
      <c r="Z9" s="24" t="n">
        <v>0.09721278899194578</v>
      </c>
      <c r="AA9" s="24" t="n">
        <v>0.1045833500451136</v>
      </c>
      <c r="AB9" s="24" t="n">
        <v>0.1210416831983379</v>
      </c>
      <c r="AD9" s="24" t="n">
        <v>0.07551288525728247</v>
      </c>
      <c r="AE9" s="24" t="n">
        <v>0.1264159365694725</v>
      </c>
      <c r="AF9" s="24" t="n">
        <v>0.119153806936788</v>
      </c>
      <c r="AG9" s="24" t="n">
        <v>0.09248233414058259</v>
      </c>
      <c r="AH9" s="24" t="n">
        <v>0.08808611962801234</v>
      </c>
      <c r="AI9" s="24" t="n">
        <v>0.06713933566009998</v>
      </c>
      <c r="AJ9" s="24" t="n">
        <v>0.09839794438274127</v>
      </c>
      <c r="AL9" s="24" t="n">
        <v>0.08047143867522426</v>
      </c>
      <c r="AM9" s="24" t="n">
        <v>0.125578750847795</v>
      </c>
      <c r="AN9" s="24" t="n">
        <v>0.1501652031072292</v>
      </c>
      <c r="AO9" s="24" t="n">
        <v>0.1067859208796813</v>
      </c>
      <c r="AP9" s="24" t="n">
        <v>0.08597190777076288</v>
      </c>
      <c r="AQ9" s="24" t="n">
        <v>0.1184322744626258</v>
      </c>
      <c r="AR9" s="24" t="n">
        <v>0.06908472526643229</v>
      </c>
      <c r="AS9" s="24" t="n">
        <v>0.08410896934303654</v>
      </c>
      <c r="AU9" s="24" t="n">
        <v>0.1297361974653049</v>
      </c>
      <c r="AV9" s="24" t="n">
        <v>0.09503788242667459</v>
      </c>
      <c r="AW9" s="24" t="n">
        <v>0.105316602268172</v>
      </c>
      <c r="AX9" s="24" t="n">
        <v>0.07483734056148497</v>
      </c>
    </row>
    <row r="10" ht="19" customHeight="1">
      <c r="B10" s="26" t="inlineStr">
        <is>
          <t>2</t>
        </is>
      </c>
      <c r="C10" s="24" t="n">
        <v>0.1415263297415227</v>
      </c>
      <c r="D10" s="24" t="n">
        <v>0.1317305600608838</v>
      </c>
      <c r="E10" s="24" t="n">
        <v>0.1515336369653569</v>
      </c>
      <c r="G10" s="24" t="n">
        <v>0.162534281856745</v>
      </c>
      <c r="H10" s="24" t="n">
        <v>0.1029714112066414</v>
      </c>
      <c r="I10" s="24" t="n">
        <v>0.1291041313721808</v>
      </c>
      <c r="J10" s="24" t="n">
        <v>0.152630146998673</v>
      </c>
      <c r="K10" s="24" t="n">
        <v>0.1641628185408734</v>
      </c>
      <c r="L10" s="24" t="n">
        <v>0.1448523535516567</v>
      </c>
      <c r="N10" s="24" t="n">
        <v>0.1883745166082164</v>
      </c>
      <c r="O10" s="24" t="n">
        <v>0.1122869334543356</v>
      </c>
      <c r="P10" s="24" t="n">
        <v>0.1491816681415272</v>
      </c>
      <c r="Q10" s="24" t="n">
        <v>0.1502701487949216</v>
      </c>
      <c r="R10" s="24" t="n">
        <v>0.1310291560664755</v>
      </c>
      <c r="S10" s="24" t="n">
        <v>0.1474683320053946</v>
      </c>
      <c r="T10" s="24" t="n">
        <v>0.1295399609918397</v>
      </c>
      <c r="U10" s="24" t="n">
        <v>0.09769899386165116</v>
      </c>
      <c r="V10" s="24" t="n">
        <v>0.1887106605642916</v>
      </c>
      <c r="W10" s="24" t="n">
        <v>0.1233303108480369</v>
      </c>
      <c r="Y10" s="24" t="n">
        <v>0.1107025402046094</v>
      </c>
      <c r="Z10" s="24" t="n">
        <v>0.1488975574798087</v>
      </c>
      <c r="AA10" s="24" t="n">
        <v>0.1632548849632146</v>
      </c>
      <c r="AB10" s="24" t="n">
        <v>0.1480435594539593</v>
      </c>
      <c r="AD10" s="24" t="n">
        <v>0.1558495874031608</v>
      </c>
      <c r="AE10" s="24" t="n">
        <v>0.1248708185701708</v>
      </c>
      <c r="AF10" s="24" t="n">
        <v>0.1516658501643499</v>
      </c>
      <c r="AG10" s="24" t="n">
        <v>0.143557218804977</v>
      </c>
      <c r="AH10" s="24" t="n">
        <v>0.124681757541482</v>
      </c>
      <c r="AI10" s="24" t="n">
        <v>0.1620287392466147</v>
      </c>
      <c r="AJ10" s="24" t="n">
        <v>0.1598808600731828</v>
      </c>
      <c r="AL10" s="24" t="n">
        <v>0.1305189822841392</v>
      </c>
      <c r="AM10" s="24" t="n">
        <v>0.1241002390874372</v>
      </c>
      <c r="AN10" s="24" t="n">
        <v>0.125768465117614</v>
      </c>
      <c r="AO10" s="24" t="n">
        <v>0.1432484927402471</v>
      </c>
      <c r="AP10" s="24" t="n">
        <v>0.1520051034804701</v>
      </c>
      <c r="AQ10" s="24" t="n">
        <v>0.1345113915056406</v>
      </c>
      <c r="AR10" s="24" t="n">
        <v>0.1876736250334003</v>
      </c>
      <c r="AS10" s="24" t="n">
        <v>0.1548219118484508</v>
      </c>
      <c r="AU10" s="24" t="n">
        <v>0.1683349791144633</v>
      </c>
      <c r="AV10" s="24" t="n">
        <v>0.1605986512246451</v>
      </c>
      <c r="AW10" s="24" t="n">
        <v>0.1226282968110916</v>
      </c>
      <c r="AX10" s="24" t="n">
        <v>0.1159995249107695</v>
      </c>
    </row>
    <row r="11" ht="19" customHeight="1">
      <c r="B11" s="26" t="inlineStr">
        <is>
          <t>3</t>
        </is>
      </c>
      <c r="C11" s="24" t="n">
        <v>0.1257199408140076</v>
      </c>
      <c r="D11" s="24" t="n">
        <v>0.1169145854272214</v>
      </c>
      <c r="E11" s="24" t="n">
        <v>0.1343089144681014</v>
      </c>
      <c r="G11" s="24" t="n">
        <v>0.1252906606290876</v>
      </c>
      <c r="H11" s="24" t="n">
        <v>0.09576306356168987</v>
      </c>
      <c r="I11" s="24" t="n">
        <v>0.1162946958156766</v>
      </c>
      <c r="J11" s="24" t="n">
        <v>0.1239551680306486</v>
      </c>
      <c r="K11" s="24" t="n">
        <v>0.1426239619502873</v>
      </c>
      <c r="L11" s="24" t="n">
        <v>0.1480581543874787</v>
      </c>
      <c r="N11" s="24" t="n">
        <v>0.1376891607172233</v>
      </c>
      <c r="O11" s="24" t="n">
        <v>0.08301590384655122</v>
      </c>
      <c r="P11" s="24" t="n">
        <v>0.09996307902791052</v>
      </c>
      <c r="Q11" s="24" t="n">
        <v>0.1703949586400563</v>
      </c>
      <c r="R11" s="24" t="n">
        <v>0.1618136026695079</v>
      </c>
      <c r="S11" s="24" t="n">
        <v>0.1254371431543033</v>
      </c>
      <c r="T11" s="24" t="n">
        <v>0.1025466479937404</v>
      </c>
      <c r="U11" s="24" t="n">
        <v>0.133666210095439</v>
      </c>
      <c r="V11" s="24" t="n">
        <v>0.09623267195232409</v>
      </c>
      <c r="W11" s="24" t="n">
        <v>0.1591985007741142</v>
      </c>
      <c r="Y11" s="24" t="n">
        <v>0.1445614197572085</v>
      </c>
      <c r="Z11" s="24" t="n">
        <v>0.1087494351444141</v>
      </c>
      <c r="AA11" s="24" t="n">
        <v>0.127846440045898</v>
      </c>
      <c r="AB11" s="24" t="n">
        <v>0.121115209116325</v>
      </c>
      <c r="AD11" s="24" t="n">
        <v>0.1227595946159376</v>
      </c>
      <c r="AE11" s="24" t="n">
        <v>0.1177390542812141</v>
      </c>
      <c r="AF11" s="24" t="n">
        <v>0.1461314062895737</v>
      </c>
      <c r="AG11" s="24" t="n">
        <v>0.08717095588988365</v>
      </c>
      <c r="AH11" s="24" t="n">
        <v>0.149176840562268</v>
      </c>
      <c r="AI11" s="24" t="n">
        <v>0.1885176117697671</v>
      </c>
      <c r="AJ11" s="24" t="n">
        <v>0.1210653863438793</v>
      </c>
      <c r="AL11" s="24" t="n">
        <v>0.1414145168707822</v>
      </c>
      <c r="AM11" s="24" t="n">
        <v>0.128017203350437</v>
      </c>
      <c r="AN11" s="24" t="n">
        <v>0.1214393625685158</v>
      </c>
      <c r="AO11" s="24" t="n">
        <v>0.09428384438073682</v>
      </c>
      <c r="AP11" s="24" t="n">
        <v>0.1467951736868673</v>
      </c>
      <c r="AQ11" s="24" t="n">
        <v>0.1010825729420369</v>
      </c>
      <c r="AR11" s="24" t="n">
        <v>0.1191173102047283</v>
      </c>
      <c r="AS11" s="24" t="n">
        <v>0.09430207685758896</v>
      </c>
      <c r="AU11" s="24" t="n">
        <v>0.1237327906035396</v>
      </c>
      <c r="AV11" s="24" t="n">
        <v>0.1050269446219109</v>
      </c>
      <c r="AW11" s="24" t="n">
        <v>0.1304791746417558</v>
      </c>
      <c r="AX11" s="24" t="n">
        <v>0.1520721436728698</v>
      </c>
    </row>
    <row r="12" ht="19" customHeight="1">
      <c r="B12" s="26" t="inlineStr">
        <is>
          <t>Not Selected</t>
        </is>
      </c>
      <c r="C12" s="24" t="n">
        <v>0.6302045375311423</v>
      </c>
      <c r="D12" s="24" t="n">
        <v>0.6733609597535684</v>
      </c>
      <c r="E12" s="24" t="n">
        <v>0.5872799414761283</v>
      </c>
      <c r="G12" s="24" t="n">
        <v>0.6199796102636036</v>
      </c>
      <c r="H12" s="24" t="n">
        <v>0.7127613590892823</v>
      </c>
      <c r="I12" s="24" t="n">
        <v>0.6939063150115083</v>
      </c>
      <c r="J12" s="24" t="n">
        <v>0.5909189152216368</v>
      </c>
      <c r="K12" s="24" t="n">
        <v>0.5843568126136597</v>
      </c>
      <c r="L12" s="24" t="n">
        <v>0.5809583584891331</v>
      </c>
      <c r="N12" s="24" t="n">
        <v>0.5656006330089185</v>
      </c>
      <c r="O12" s="24" t="n">
        <v>0.7067088321947326</v>
      </c>
      <c r="P12" s="24" t="n">
        <v>0.6272607249471275</v>
      </c>
      <c r="Q12" s="24" t="n">
        <v>0.5830696212084685</v>
      </c>
      <c r="R12" s="24" t="n">
        <v>0.5974455591117942</v>
      </c>
      <c r="S12" s="24" t="n">
        <v>0.6136938100486756</v>
      </c>
      <c r="T12" s="24" t="n">
        <v>0.6493439476354619</v>
      </c>
      <c r="U12" s="24" t="n">
        <v>0.7146309000347831</v>
      </c>
      <c r="V12" s="24" t="n">
        <v>0.60423770044641</v>
      </c>
      <c r="W12" s="24" t="n">
        <v>0.6041970019840111</v>
      </c>
      <c r="Y12" s="24" t="n">
        <v>0.6558381112809543</v>
      </c>
      <c r="Z12" s="24" t="n">
        <v>0.6451402183838314</v>
      </c>
      <c r="AA12" s="24" t="n">
        <v>0.6043153249457738</v>
      </c>
      <c r="AB12" s="24" t="n">
        <v>0.6097995482313778</v>
      </c>
      <c r="AD12" s="24" t="n">
        <v>0.645877932723619</v>
      </c>
      <c r="AE12" s="24" t="n">
        <v>0.6309741905791426</v>
      </c>
      <c r="AF12" s="24" t="n">
        <v>0.5830489366092885</v>
      </c>
      <c r="AG12" s="24" t="n">
        <v>0.6767894911645566</v>
      </c>
      <c r="AH12" s="24" t="n">
        <v>0.6380552822682376</v>
      </c>
      <c r="AI12" s="24" t="n">
        <v>0.5823143133235182</v>
      </c>
      <c r="AJ12" s="24" t="n">
        <v>0.6206558092001968</v>
      </c>
      <c r="AL12" s="24" t="n">
        <v>0.6475950621698541</v>
      </c>
      <c r="AM12" s="24" t="n">
        <v>0.6223038067143308</v>
      </c>
      <c r="AN12" s="24" t="n">
        <v>0.6026269692066412</v>
      </c>
      <c r="AO12" s="24" t="n">
        <v>0.6556817419993349</v>
      </c>
      <c r="AP12" s="24" t="n">
        <v>0.6152278150618996</v>
      </c>
      <c r="AQ12" s="24" t="n">
        <v>0.6459737610896964</v>
      </c>
      <c r="AR12" s="24" t="n">
        <v>0.6241243394954392</v>
      </c>
      <c r="AS12" s="24" t="n">
        <v>0.6667670419509236</v>
      </c>
      <c r="AU12" s="24" t="n">
        <v>0.5781960328166922</v>
      </c>
      <c r="AV12" s="24" t="n">
        <v>0.6393365217267692</v>
      </c>
      <c r="AW12" s="24" t="n">
        <v>0.6415759262789806</v>
      </c>
      <c r="AX12" s="24" t="n">
        <v>0.6570909908548759</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3.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Improving training to get skills for employment while in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0.1141057974723268</v>
      </c>
      <c r="D9" s="24" t="n">
        <v>0.1167385294330514</v>
      </c>
      <c r="E9" s="24" t="n">
        <v>0.1114709618496284</v>
      </c>
      <c r="G9" s="24" t="n">
        <v>0.1510310243695297</v>
      </c>
      <c r="H9" s="24" t="n">
        <v>0.1183913311720307</v>
      </c>
      <c r="I9" s="24" t="n">
        <v>0.1316044745884271</v>
      </c>
      <c r="J9" s="24" t="n">
        <v>0.1139108918490192</v>
      </c>
      <c r="K9" s="24" t="n">
        <v>0.0718220686424972</v>
      </c>
      <c r="L9" s="24" t="n">
        <v>0.1006638808775264</v>
      </c>
      <c r="N9" s="24" t="n">
        <v>0.05674997142456879</v>
      </c>
      <c r="O9" s="24" t="n">
        <v>0.1137087652324726</v>
      </c>
      <c r="P9" s="24" t="n">
        <v>0.08510711585991911</v>
      </c>
      <c r="Q9" s="24" t="n">
        <v>0.07732668779653151</v>
      </c>
      <c r="R9" s="24" t="n">
        <v>0.1085865150358622</v>
      </c>
      <c r="S9" s="24" t="n">
        <v>0.1376974248975213</v>
      </c>
      <c r="T9" s="24" t="n">
        <v>0.1242491323144841</v>
      </c>
      <c r="U9" s="24" t="n">
        <v>0.146202539863765</v>
      </c>
      <c r="V9" s="24" t="n">
        <v>0.1379461672475833</v>
      </c>
      <c r="W9" s="24" t="n">
        <v>0.09897225470303957</v>
      </c>
      <c r="Y9" s="24" t="n">
        <v>0.1542142574484629</v>
      </c>
      <c r="Z9" s="24" t="n">
        <v>0.09849711611603218</v>
      </c>
      <c r="AA9" s="24" t="n">
        <v>0.1054085824627538</v>
      </c>
      <c r="AB9" s="24" t="n">
        <v>0.09464402115435756</v>
      </c>
      <c r="AD9" s="24" t="n">
        <v>0.1204253271702927</v>
      </c>
      <c r="AE9" s="24" t="n">
        <v>0.1034828100936726</v>
      </c>
      <c r="AF9" s="24" t="n">
        <v>0.1826208337050579</v>
      </c>
      <c r="AG9" s="24" t="n">
        <v>0.1591059336411421</v>
      </c>
      <c r="AH9" s="24" t="n">
        <v>0.08628135891687025</v>
      </c>
      <c r="AI9" s="24" t="n">
        <v>0.07156685693254872</v>
      </c>
      <c r="AJ9" s="24" t="n">
        <v>0.1096634583172381</v>
      </c>
      <c r="AL9" s="24" t="n">
        <v>0.1173514657056863</v>
      </c>
      <c r="AM9" s="24" t="n">
        <v>0.1340523787215448</v>
      </c>
      <c r="AN9" s="24" t="n">
        <v>0.1614519044032239</v>
      </c>
      <c r="AO9" s="24" t="n">
        <v>0.1279470553452627</v>
      </c>
      <c r="AP9" s="24" t="n">
        <v>0.07981662931461241</v>
      </c>
      <c r="AQ9" s="24" t="n">
        <v>0.1401989052219811</v>
      </c>
      <c r="AR9" s="24" t="n">
        <v>0.09289693847920248</v>
      </c>
      <c r="AS9" s="24" t="n">
        <v>0.05426557065729338</v>
      </c>
      <c r="AU9" s="24" t="n">
        <v>0.1330965520366819</v>
      </c>
      <c r="AV9" s="24" t="n">
        <v>0.06810367078921871</v>
      </c>
      <c r="AW9" s="24" t="n">
        <v>0.1175733093626529</v>
      </c>
      <c r="AX9" s="24" t="n">
        <v>0.1580325131876371</v>
      </c>
    </row>
    <row r="10" ht="19" customHeight="1">
      <c r="B10" s="26" t="inlineStr">
        <is>
          <t>2</t>
        </is>
      </c>
      <c r="C10" s="24" t="n">
        <v>0.1294740225380318</v>
      </c>
      <c r="D10" s="24" t="n">
        <v>0.1239297451216517</v>
      </c>
      <c r="E10" s="24" t="n">
        <v>0.135286259493788</v>
      </c>
      <c r="G10" s="24" t="n">
        <v>0.105468168832914</v>
      </c>
      <c r="H10" s="24" t="n">
        <v>0.1286263246309723</v>
      </c>
      <c r="I10" s="24" t="n">
        <v>0.1601179840443931</v>
      </c>
      <c r="J10" s="24" t="n">
        <v>0.09162755119383088</v>
      </c>
      <c r="K10" s="24" t="n">
        <v>0.1462289720376083</v>
      </c>
      <c r="L10" s="24" t="n">
        <v>0.1406468985768899</v>
      </c>
      <c r="N10" s="24" t="n">
        <v>0.1269801544142037</v>
      </c>
      <c r="O10" s="24" t="n">
        <v>0.1603257168163263</v>
      </c>
      <c r="P10" s="24" t="n">
        <v>0.127512229052109</v>
      </c>
      <c r="Q10" s="24" t="n">
        <v>0.1309291521687523</v>
      </c>
      <c r="R10" s="24" t="n">
        <v>0.1619710950885471</v>
      </c>
      <c r="S10" s="24" t="n">
        <v>0.07479353834388</v>
      </c>
      <c r="T10" s="24" t="n">
        <v>0.1473823884613306</v>
      </c>
      <c r="U10" s="24" t="n">
        <v>0.1579072257572977</v>
      </c>
      <c r="V10" s="24" t="n">
        <v>0.1144172993711517</v>
      </c>
      <c r="W10" s="24" t="n">
        <v>0.1046696709536735</v>
      </c>
      <c r="Y10" s="24" t="n">
        <v>0.1146016418887221</v>
      </c>
      <c r="Z10" s="24" t="n">
        <v>0.1626017091568041</v>
      </c>
      <c r="AA10" s="24" t="n">
        <v>0.1221746796637466</v>
      </c>
      <c r="AB10" s="24" t="n">
        <v>0.1175730766583716</v>
      </c>
      <c r="AD10" s="24" t="n">
        <v>0.1232383681778381</v>
      </c>
      <c r="AE10" s="24" t="n">
        <v>0.1615036651329237</v>
      </c>
      <c r="AF10" s="24" t="n">
        <v>0.1024011997433429</v>
      </c>
      <c r="AG10" s="24" t="n">
        <v>0.1274374013258208</v>
      </c>
      <c r="AH10" s="24" t="n">
        <v>0.1096097768682557</v>
      </c>
      <c r="AI10" s="24" t="n">
        <v>0.07429285396867824</v>
      </c>
      <c r="AJ10" s="24" t="n">
        <v>0.1154062385600161</v>
      </c>
      <c r="AL10" s="24" t="n">
        <v>0.1195626237203526</v>
      </c>
      <c r="AM10" s="24" t="n">
        <v>0.1508639274758465</v>
      </c>
      <c r="AN10" s="24" t="n">
        <v>0.1372190745217547</v>
      </c>
      <c r="AO10" s="24" t="n">
        <v>0.1298192040879027</v>
      </c>
      <c r="AP10" s="24" t="n">
        <v>0.128518036590341</v>
      </c>
      <c r="AQ10" s="24" t="n">
        <v>0.1076275084602277</v>
      </c>
      <c r="AR10" s="24" t="n">
        <v>0.1389374878038712</v>
      </c>
      <c r="AS10" s="24" t="n">
        <v>0.0711344550943571</v>
      </c>
      <c r="AU10" s="24" t="n">
        <v>0.1449068386727582</v>
      </c>
      <c r="AV10" s="24" t="n">
        <v>0.1012003245443061</v>
      </c>
      <c r="AW10" s="24" t="n">
        <v>0.1581582197524614</v>
      </c>
      <c r="AX10" s="24" t="n">
        <v>0.09650336327997235</v>
      </c>
    </row>
    <row r="11" ht="19" customHeight="1">
      <c r="B11" s="26" t="inlineStr">
        <is>
          <t>3</t>
        </is>
      </c>
      <c r="C11" s="24" t="n">
        <v>0.141645507258885</v>
      </c>
      <c r="D11" s="24" t="n">
        <v>0.1402959140918965</v>
      </c>
      <c r="E11" s="24" t="n">
        <v>0.1433909729116582</v>
      </c>
      <c r="G11" s="24" t="n">
        <v>0.1307448701810216</v>
      </c>
      <c r="H11" s="24" t="n">
        <v>0.1765965185913808</v>
      </c>
      <c r="I11" s="24" t="n">
        <v>0.1037951406951731</v>
      </c>
      <c r="J11" s="24" t="n">
        <v>0.147184496690384</v>
      </c>
      <c r="K11" s="24" t="n">
        <v>0.139439922240341</v>
      </c>
      <c r="L11" s="24" t="n">
        <v>0.1480569344512433</v>
      </c>
      <c r="N11" s="24" t="n">
        <v>0.1481702986873005</v>
      </c>
      <c r="O11" s="24" t="n">
        <v>0.1221000151988312</v>
      </c>
      <c r="P11" s="24" t="n">
        <v>0.1783442163294857</v>
      </c>
      <c r="Q11" s="24" t="n">
        <v>0.1198382878266055</v>
      </c>
      <c r="R11" s="24" t="n">
        <v>0.1273890010234237</v>
      </c>
      <c r="S11" s="24" t="n">
        <v>0.1290703884973114</v>
      </c>
      <c r="T11" s="24" t="n">
        <v>0.1639668246533165</v>
      </c>
      <c r="U11" s="24" t="n">
        <v>0.1585162551591972</v>
      </c>
      <c r="V11" s="24" t="n">
        <v>0.1073257338220677</v>
      </c>
      <c r="W11" s="24" t="n">
        <v>0.1465479912443597</v>
      </c>
      <c r="Y11" s="24" t="n">
        <v>0.1317608924229968</v>
      </c>
      <c r="Z11" s="24" t="n">
        <v>0.1569934533442286</v>
      </c>
      <c r="AA11" s="24" t="n">
        <v>0.1298713128462393</v>
      </c>
      <c r="AB11" s="24" t="n">
        <v>0.1467510143281857</v>
      </c>
      <c r="AD11" s="24" t="n">
        <v>0.1367541097347173</v>
      </c>
      <c r="AE11" s="24" t="n">
        <v>0.1363812670763898</v>
      </c>
      <c r="AF11" s="24" t="n">
        <v>0.1396143779083113</v>
      </c>
      <c r="AG11" s="24" t="n">
        <v>0.2074128705307118</v>
      </c>
      <c r="AH11" s="24" t="n">
        <v>0.1363549043754115</v>
      </c>
      <c r="AI11" s="24" t="n">
        <v>0.1713985454577462</v>
      </c>
      <c r="AJ11" s="24" t="n">
        <v>0.1370843825304653</v>
      </c>
      <c r="AL11" s="24" t="n">
        <v>0.1467945662807107</v>
      </c>
      <c r="AM11" s="24" t="n">
        <v>0.1255684211379482</v>
      </c>
      <c r="AN11" s="24" t="n">
        <v>0.1471394816696926</v>
      </c>
      <c r="AO11" s="24" t="n">
        <v>0.1918142238509811</v>
      </c>
      <c r="AP11" s="24" t="n">
        <v>0.1155064217571349</v>
      </c>
      <c r="AQ11" s="24" t="n">
        <v>0.1251783432237147</v>
      </c>
      <c r="AR11" s="24" t="n">
        <v>0.1388012430209555</v>
      </c>
      <c r="AS11" s="24" t="n">
        <v>0.2373609282802482</v>
      </c>
      <c r="AU11" s="24" t="n">
        <v>0.1744411327179177</v>
      </c>
      <c r="AV11" s="24" t="n">
        <v>0.1281457037503788</v>
      </c>
      <c r="AW11" s="24" t="n">
        <v>0.1415453938538397</v>
      </c>
      <c r="AX11" s="24" t="n">
        <v>0.1226099189761954</v>
      </c>
    </row>
    <row r="12" ht="19" customHeight="1">
      <c r="B12" s="26" t="inlineStr">
        <is>
          <t>Not Selected</t>
        </is>
      </c>
      <c r="C12" s="24" t="n">
        <v>0.6147746727307565</v>
      </c>
      <c r="D12" s="24" t="n">
        <v>0.6190358113534005</v>
      </c>
      <c r="E12" s="24" t="n">
        <v>0.6098518057449256</v>
      </c>
      <c r="G12" s="24" t="n">
        <v>0.6127559366165347</v>
      </c>
      <c r="H12" s="24" t="n">
        <v>0.5763858256056162</v>
      </c>
      <c r="I12" s="24" t="n">
        <v>0.6044824006720068</v>
      </c>
      <c r="J12" s="24" t="n">
        <v>0.647277060266766</v>
      </c>
      <c r="K12" s="24" t="n">
        <v>0.6425090370795534</v>
      </c>
      <c r="L12" s="24" t="n">
        <v>0.6106322860943404</v>
      </c>
      <c r="N12" s="24" t="n">
        <v>0.668099575473927</v>
      </c>
      <c r="O12" s="24" t="n">
        <v>0.6038655027523699</v>
      </c>
      <c r="P12" s="24" t="n">
        <v>0.6090364387584861</v>
      </c>
      <c r="Q12" s="24" t="n">
        <v>0.6719058722081106</v>
      </c>
      <c r="R12" s="24" t="n">
        <v>0.6020533888521671</v>
      </c>
      <c r="S12" s="24" t="n">
        <v>0.6584386482612872</v>
      </c>
      <c r="T12" s="24" t="n">
        <v>0.5644016545708688</v>
      </c>
      <c r="U12" s="24" t="n">
        <v>0.5373739792197401</v>
      </c>
      <c r="V12" s="24" t="n">
        <v>0.6403107995591973</v>
      </c>
      <c r="W12" s="24" t="n">
        <v>0.6498100830989273</v>
      </c>
      <c r="Y12" s="24" t="n">
        <v>0.5994232082398181</v>
      </c>
      <c r="Z12" s="24" t="n">
        <v>0.5819077213829351</v>
      </c>
      <c r="AA12" s="24" t="n">
        <v>0.6425454250272602</v>
      </c>
      <c r="AB12" s="24" t="n">
        <v>0.6410318878590852</v>
      </c>
      <c r="AD12" s="24" t="n">
        <v>0.6195821949171519</v>
      </c>
      <c r="AE12" s="24" t="n">
        <v>0.5986322576970138</v>
      </c>
      <c r="AF12" s="24" t="n">
        <v>0.575363588643288</v>
      </c>
      <c r="AG12" s="24" t="n">
        <v>0.5060437945023251</v>
      </c>
      <c r="AH12" s="24" t="n">
        <v>0.6677539598394624</v>
      </c>
      <c r="AI12" s="24" t="n">
        <v>0.682741743641027</v>
      </c>
      <c r="AJ12" s="24" t="n">
        <v>0.6378459205922806</v>
      </c>
      <c r="AL12" s="24" t="n">
        <v>0.6162913442932502</v>
      </c>
      <c r="AM12" s="24" t="n">
        <v>0.5895152726646604</v>
      </c>
      <c r="AN12" s="24" t="n">
        <v>0.5541895394053288</v>
      </c>
      <c r="AO12" s="24" t="n">
        <v>0.5504195167158537</v>
      </c>
      <c r="AP12" s="24" t="n">
        <v>0.6761589123379117</v>
      </c>
      <c r="AQ12" s="24" t="n">
        <v>0.6269952430940764</v>
      </c>
      <c r="AR12" s="24" t="n">
        <v>0.6293643306959709</v>
      </c>
      <c r="AS12" s="24" t="n">
        <v>0.6372390459681013</v>
      </c>
      <c r="AU12" s="24" t="n">
        <v>0.5475554765726421</v>
      </c>
      <c r="AV12" s="24" t="n">
        <v>0.7025503009160963</v>
      </c>
      <c r="AW12" s="24" t="n">
        <v>0.582723077031046</v>
      </c>
      <c r="AX12" s="24" t="n">
        <v>0.6228542045561951</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4.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Improving mental health support in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0.09068921391112776</v>
      </c>
      <c r="D9" s="24" t="n">
        <v>0.07788280525249355</v>
      </c>
      <c r="E9" s="24" t="n">
        <v>0.1030367485121018</v>
      </c>
      <c r="G9" s="24" t="n">
        <v>0.1319710887599766</v>
      </c>
      <c r="H9" s="24" t="n">
        <v>0.1585493672174194</v>
      </c>
      <c r="I9" s="24" t="n">
        <v>0.1165831098783355</v>
      </c>
      <c r="J9" s="24" t="n">
        <v>0.07228326929786977</v>
      </c>
      <c r="K9" s="24" t="n">
        <v>0.02839944273799504</v>
      </c>
      <c r="L9" s="24" t="n">
        <v>0.04413078192116779</v>
      </c>
      <c r="N9" s="24" t="n">
        <v>0.0788871272169481</v>
      </c>
      <c r="O9" s="24" t="n">
        <v>0.1107899569907744</v>
      </c>
      <c r="P9" s="24" t="n">
        <v>0.09541952546128459</v>
      </c>
      <c r="Q9" s="24" t="n">
        <v>0.09079002064109977</v>
      </c>
      <c r="R9" s="24" t="n">
        <v>0.09688794295215279</v>
      </c>
      <c r="S9" s="24" t="n">
        <v>0.09180196283869371</v>
      </c>
      <c r="T9" s="24" t="n">
        <v>0.05039039775553579</v>
      </c>
      <c r="U9" s="24" t="n">
        <v>0.1069995997421687</v>
      </c>
      <c r="V9" s="24" t="n">
        <v>0.07370510544509215</v>
      </c>
      <c r="W9" s="24" t="n">
        <v>0.1192285422316159</v>
      </c>
      <c r="Y9" s="24" t="n">
        <v>0.09180869492885889</v>
      </c>
      <c r="Z9" s="24" t="n">
        <v>0.08600340621939496</v>
      </c>
      <c r="AA9" s="24" t="n">
        <v>0.0930070092482614</v>
      </c>
      <c r="AB9" s="24" t="n">
        <v>0.09230438289931921</v>
      </c>
      <c r="AD9" s="24" t="n">
        <v>0.08013355850516972</v>
      </c>
      <c r="AE9" s="24" t="n">
        <v>0.1015066655616221</v>
      </c>
      <c r="AF9" s="24" t="n">
        <v>0.06197329774028267</v>
      </c>
      <c r="AG9" s="24" t="n">
        <v>0.1232950750123274</v>
      </c>
      <c r="AH9" s="24" t="n">
        <v>0.04914177299096836</v>
      </c>
      <c r="AI9" s="24" t="n">
        <v>0.2538787102813414</v>
      </c>
      <c r="AJ9" s="24" t="n">
        <v>0.09624842915599413</v>
      </c>
      <c r="AL9" s="24" t="n">
        <v>0.06999679508821749</v>
      </c>
      <c r="AM9" s="24" t="n">
        <v>0.1099180571273762</v>
      </c>
      <c r="AN9" s="24" t="n">
        <v>0.08886981218041129</v>
      </c>
      <c r="AO9" s="24" t="n">
        <v>0.1537508990600784</v>
      </c>
      <c r="AP9" s="24" t="n">
        <v>0.06418884043543584</v>
      </c>
      <c r="AQ9" s="24" t="n">
        <v>0.08532641721297744</v>
      </c>
      <c r="AR9" s="24" t="n">
        <v>0.1015687194617272</v>
      </c>
      <c r="AS9" s="24" t="n">
        <v>0.04811411068293266</v>
      </c>
      <c r="AU9" s="24" t="n">
        <v>0.1438023685953828</v>
      </c>
      <c r="AV9" s="24" t="n">
        <v>0.03909895417429034</v>
      </c>
      <c r="AW9" s="24" t="n">
        <v>0.09064845400786668</v>
      </c>
      <c r="AX9" s="24" t="n">
        <v>0.1080960875971506</v>
      </c>
    </row>
    <row r="10" ht="19" customHeight="1">
      <c r="B10" s="26" t="inlineStr">
        <is>
          <t>2</t>
        </is>
      </c>
      <c r="C10" s="24" t="n">
        <v>0.1041303773003193</v>
      </c>
      <c r="D10" s="24" t="n">
        <v>0.1008545667182374</v>
      </c>
      <c r="E10" s="24" t="n">
        <v>0.1076474692876972</v>
      </c>
      <c r="G10" s="24" t="n">
        <v>0.1095543159963129</v>
      </c>
      <c r="H10" s="24" t="n">
        <v>0.1293517528895812</v>
      </c>
      <c r="I10" s="24" t="n">
        <v>0.1129707202418437</v>
      </c>
      <c r="J10" s="24" t="n">
        <v>0.1212161818119364</v>
      </c>
      <c r="K10" s="24" t="n">
        <v>0.1089477045754085</v>
      </c>
      <c r="L10" s="24" t="n">
        <v>0.05580255579701975</v>
      </c>
      <c r="N10" s="24" t="n">
        <v>0.1014627993492159</v>
      </c>
      <c r="O10" s="24" t="n">
        <v>0.1024768940316533</v>
      </c>
      <c r="P10" s="24" t="n">
        <v>0.1312642661805091</v>
      </c>
      <c r="Q10" s="24" t="n">
        <v>0.09730760692092946</v>
      </c>
      <c r="R10" s="24" t="n">
        <v>0.07906105123321405</v>
      </c>
      <c r="S10" s="24" t="n">
        <v>0.08633046311817168</v>
      </c>
      <c r="T10" s="24" t="n">
        <v>0.107719343757921</v>
      </c>
      <c r="U10" s="24" t="n">
        <v>0.1005824667347786</v>
      </c>
      <c r="V10" s="24" t="n">
        <v>0.1168363551038479</v>
      </c>
      <c r="W10" s="24" t="n">
        <v>0.09960046462772931</v>
      </c>
      <c r="Y10" s="24" t="n">
        <v>0.1026335507798585</v>
      </c>
      <c r="Z10" s="24" t="n">
        <v>0.08524750843152447</v>
      </c>
      <c r="AA10" s="24" t="n">
        <v>0.06551897211612472</v>
      </c>
      <c r="AB10" s="24" t="n">
        <v>0.1593254043903172</v>
      </c>
      <c r="AD10" s="24" t="n">
        <v>0.07060407309593236</v>
      </c>
      <c r="AE10" s="24" t="n">
        <v>0.1218318101357628</v>
      </c>
      <c r="AF10" s="24" t="n">
        <v>0.08551492188714269</v>
      </c>
      <c r="AG10" s="24" t="n">
        <v>0.07339707082355391</v>
      </c>
      <c r="AH10" s="24" t="n">
        <v>0.08662023518582976</v>
      </c>
      <c r="AI10" s="24" t="n">
        <v>0.1022032568439932</v>
      </c>
      <c r="AJ10" s="24" t="n">
        <v>0.1326672314457056</v>
      </c>
      <c r="AL10" s="24" t="n">
        <v>0.1099896319537308</v>
      </c>
      <c r="AM10" s="24" t="n">
        <v>0.1251455822592718</v>
      </c>
      <c r="AN10" s="24" t="n">
        <v>0.1077022257209118</v>
      </c>
      <c r="AO10" s="24" t="n">
        <v>0.115205657634714</v>
      </c>
      <c r="AP10" s="24" t="n">
        <v>0.07245676334397437</v>
      </c>
      <c r="AQ10" s="24" t="n">
        <v>0.1540023777707331</v>
      </c>
      <c r="AR10" s="24" t="n">
        <v>0.06983213133526485</v>
      </c>
      <c r="AS10" s="24" t="n">
        <v>0.09707086274411764</v>
      </c>
      <c r="AU10" s="24" t="n">
        <v>0.1205226701711031</v>
      </c>
      <c r="AV10" s="24" t="n">
        <v>0.05932040629284746</v>
      </c>
      <c r="AW10" s="24" t="n">
        <v>0.1064699313054875</v>
      </c>
      <c r="AX10" s="24" t="n">
        <v>0.1517283842166385</v>
      </c>
    </row>
    <row r="11" ht="19" customHeight="1">
      <c r="B11" s="26" t="inlineStr">
        <is>
          <t>3</t>
        </is>
      </c>
      <c r="C11" s="24" t="n">
        <v>0.1070053876061558</v>
      </c>
      <c r="D11" s="24" t="n">
        <v>0.1049677863040858</v>
      </c>
      <c r="E11" s="24" t="n">
        <v>0.1088998240050432</v>
      </c>
      <c r="G11" s="24" t="n">
        <v>0.1664190524220882</v>
      </c>
      <c r="H11" s="24" t="n">
        <v>0.1136649290345782</v>
      </c>
      <c r="I11" s="24" t="n">
        <v>0.1402670518531511</v>
      </c>
      <c r="J11" s="24" t="n">
        <v>0.1038431324322974</v>
      </c>
      <c r="K11" s="24" t="n">
        <v>0.06794937361771132</v>
      </c>
      <c r="L11" s="24" t="n">
        <v>0.06428960210696728</v>
      </c>
      <c r="N11" s="24" t="n">
        <v>0.1724212731052209</v>
      </c>
      <c r="O11" s="24" t="n">
        <v>0.07496841414605146</v>
      </c>
      <c r="P11" s="24" t="n">
        <v>0.08351839602154118</v>
      </c>
      <c r="Q11" s="24" t="n">
        <v>0.08891422964143494</v>
      </c>
      <c r="R11" s="24" t="n">
        <v>0.1157477993835584</v>
      </c>
      <c r="S11" s="24" t="n">
        <v>0.1461029772979703</v>
      </c>
      <c r="T11" s="24" t="n">
        <v>0.1239896501112238</v>
      </c>
      <c r="U11" s="24" t="n">
        <v>0.1155452530799831</v>
      </c>
      <c r="V11" s="24" t="n">
        <v>0.08091235465652925</v>
      </c>
      <c r="W11" s="24" t="n">
        <v>0.08929280251639121</v>
      </c>
      <c r="Y11" s="24" t="n">
        <v>0.1158217123921379</v>
      </c>
      <c r="Z11" s="24" t="n">
        <v>0.0940312491354276</v>
      </c>
      <c r="AA11" s="24" t="n">
        <v>0.1200421485977351</v>
      </c>
      <c r="AB11" s="24" t="n">
        <v>0.09947856289732132</v>
      </c>
      <c r="AD11" s="24" t="n">
        <v>0.06512342072162756</v>
      </c>
      <c r="AE11" s="24" t="n">
        <v>0.1339476096960644</v>
      </c>
      <c r="AF11" s="24" t="n">
        <v>0.1126563404044852</v>
      </c>
      <c r="AG11" s="24" t="n">
        <v>0.08416865220610585</v>
      </c>
      <c r="AH11" s="24" t="n">
        <v>0.06630163315429889</v>
      </c>
      <c r="AI11" s="24" t="n">
        <v>0.1266385527571562</v>
      </c>
      <c r="AJ11" s="24" t="n">
        <v>0.1303451089573499</v>
      </c>
      <c r="AL11" s="24" t="n">
        <v>0.07333929372906046</v>
      </c>
      <c r="AM11" s="24" t="n">
        <v>0.1395956678337971</v>
      </c>
      <c r="AN11" s="24" t="n">
        <v>0.1208897999682821</v>
      </c>
      <c r="AO11" s="24" t="n">
        <v>0.1397547227050051</v>
      </c>
      <c r="AP11" s="24" t="n">
        <v>0.07924422140721082</v>
      </c>
      <c r="AQ11" s="24" t="n">
        <v>0.1277333549365475</v>
      </c>
      <c r="AR11" s="24" t="n">
        <v>0.09836997107037511</v>
      </c>
      <c r="AS11" s="24" t="n">
        <v>0.08427099561873565</v>
      </c>
      <c r="AU11" s="24" t="n">
        <v>0.1447652390876495</v>
      </c>
      <c r="AV11" s="24" t="n">
        <v>0.0673163348462117</v>
      </c>
      <c r="AW11" s="24" t="n">
        <v>0.1169716105548923</v>
      </c>
      <c r="AX11" s="24" t="n">
        <v>0.1035006225908117</v>
      </c>
    </row>
    <row r="12" ht="19" customHeight="1">
      <c r="B12" s="26" t="inlineStr">
        <is>
          <t>Not Selected</t>
        </is>
      </c>
      <c r="C12" s="24" t="n">
        <v>0.698175021182397</v>
      </c>
      <c r="D12" s="24" t="n">
        <v>0.7162948417251832</v>
      </c>
      <c r="E12" s="24" t="n">
        <v>0.6804159581951579</v>
      </c>
      <c r="G12" s="24" t="n">
        <v>0.5920555428216223</v>
      </c>
      <c r="H12" s="24" t="n">
        <v>0.5984339508584212</v>
      </c>
      <c r="I12" s="24" t="n">
        <v>0.6301791180266698</v>
      </c>
      <c r="J12" s="24" t="n">
        <v>0.7026574164578965</v>
      </c>
      <c r="K12" s="24" t="n">
        <v>0.7947034790688852</v>
      </c>
      <c r="L12" s="24" t="n">
        <v>0.835777060174845</v>
      </c>
      <c r="N12" s="24" t="n">
        <v>0.647228800328615</v>
      </c>
      <c r="O12" s="24" t="n">
        <v>0.711764734831521</v>
      </c>
      <c r="P12" s="24" t="n">
        <v>0.689797812336665</v>
      </c>
      <c r="Q12" s="24" t="n">
        <v>0.7229881427965359</v>
      </c>
      <c r="R12" s="24" t="n">
        <v>0.7083032064310748</v>
      </c>
      <c r="S12" s="24" t="n">
        <v>0.6757645967451643</v>
      </c>
      <c r="T12" s="24" t="n">
        <v>0.7179006083753195</v>
      </c>
      <c r="U12" s="24" t="n">
        <v>0.6768726804430694</v>
      </c>
      <c r="V12" s="24" t="n">
        <v>0.7285461847945307</v>
      </c>
      <c r="W12" s="24" t="n">
        <v>0.6918781906242635</v>
      </c>
      <c r="Y12" s="24" t="n">
        <v>0.6897360418991447</v>
      </c>
      <c r="Z12" s="24" t="n">
        <v>0.7347178362136529</v>
      </c>
      <c r="AA12" s="24" t="n">
        <v>0.7214318700378787</v>
      </c>
      <c r="AB12" s="24" t="n">
        <v>0.6488916498130425</v>
      </c>
      <c r="AD12" s="24" t="n">
        <v>0.7841389476772704</v>
      </c>
      <c r="AE12" s="24" t="n">
        <v>0.6427139146065508</v>
      </c>
      <c r="AF12" s="24" t="n">
        <v>0.7398554399680893</v>
      </c>
      <c r="AG12" s="24" t="n">
        <v>0.7191392019580126</v>
      </c>
      <c r="AH12" s="24" t="n">
        <v>0.7979363586689029</v>
      </c>
      <c r="AI12" s="24" t="n">
        <v>0.5172794801175095</v>
      </c>
      <c r="AJ12" s="24" t="n">
        <v>0.6407392304409505</v>
      </c>
      <c r="AL12" s="24" t="n">
        <v>0.7466742792289911</v>
      </c>
      <c r="AM12" s="24" t="n">
        <v>0.6253406927795548</v>
      </c>
      <c r="AN12" s="24" t="n">
        <v>0.6825381621303948</v>
      </c>
      <c r="AO12" s="24" t="n">
        <v>0.5912887206002027</v>
      </c>
      <c r="AP12" s="24" t="n">
        <v>0.7841101748133789</v>
      </c>
      <c r="AQ12" s="24" t="n">
        <v>0.6329378500797416</v>
      </c>
      <c r="AR12" s="24" t="n">
        <v>0.730229178132633</v>
      </c>
      <c r="AS12" s="24" t="n">
        <v>0.7705440309542141</v>
      </c>
      <c r="AU12" s="24" t="n">
        <v>0.5909097221458647</v>
      </c>
      <c r="AV12" s="24" t="n">
        <v>0.8342643046866502</v>
      </c>
      <c r="AW12" s="24" t="n">
        <v>0.6859100041317535</v>
      </c>
      <c r="AX12" s="24" t="n">
        <v>0.6366749055953993</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5.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Longer sentences for more extreme crimes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0.2147249893763044</v>
      </c>
      <c r="D9" s="24" t="n">
        <v>0.2004672268796335</v>
      </c>
      <c r="E9" s="24" t="n">
        <v>0.2293168651310243</v>
      </c>
      <c r="G9" s="24" t="n">
        <v>0.1127400396455846</v>
      </c>
      <c r="H9" s="24" t="n">
        <v>0.1488089335744639</v>
      </c>
      <c r="I9" s="24" t="n">
        <v>0.2263726055941484</v>
      </c>
      <c r="J9" s="24" t="n">
        <v>0.2339035931204476</v>
      </c>
      <c r="K9" s="24" t="n">
        <v>0.3065513218688631</v>
      </c>
      <c r="L9" s="24" t="n">
        <v>0.2488720746691504</v>
      </c>
      <c r="N9" s="24" t="n">
        <v>0.3162615562750628</v>
      </c>
      <c r="O9" s="24" t="n">
        <v>0.2139316988149705</v>
      </c>
      <c r="P9" s="24" t="n">
        <v>0.2025270227582933</v>
      </c>
      <c r="Q9" s="24" t="n">
        <v>0.2415149571523538</v>
      </c>
      <c r="R9" s="24" t="n">
        <v>0.2116307370500178</v>
      </c>
      <c r="S9" s="24" t="n">
        <v>0.185320946431185</v>
      </c>
      <c r="T9" s="24" t="n">
        <v>0.2202566705657495</v>
      </c>
      <c r="U9" s="24" t="n">
        <v>0.1786856764315095</v>
      </c>
      <c r="V9" s="24" t="n">
        <v>0.2379742859501428</v>
      </c>
      <c r="W9" s="24" t="n">
        <v>0.1962708358085367</v>
      </c>
      <c r="Y9" s="24" t="n">
        <v>0.1605286261640818</v>
      </c>
      <c r="Z9" s="24" t="n">
        <v>0.2186991846522398</v>
      </c>
      <c r="AA9" s="24" t="n">
        <v>0.2420755466778102</v>
      </c>
      <c r="AB9" s="24" t="n">
        <v>0.2450633565237587</v>
      </c>
      <c r="AD9" s="24" t="n">
        <v>0.2125588556249176</v>
      </c>
      <c r="AE9" s="24" t="n">
        <v>0.1797897709018556</v>
      </c>
      <c r="AF9" s="24" t="n">
        <v>0.1322583353306053</v>
      </c>
      <c r="AG9" s="24" t="n">
        <v>0.1656851220119068</v>
      </c>
      <c r="AH9" s="24" t="n">
        <v>0.3058209923689519</v>
      </c>
      <c r="AI9" s="24" t="n">
        <v>0.23939343902215</v>
      </c>
      <c r="AJ9" s="24" t="n">
        <v>0.2513580422923263</v>
      </c>
      <c r="AL9" s="24" t="n">
        <v>0.2000339060516909</v>
      </c>
      <c r="AM9" s="24" t="n">
        <v>0.1305287333819524</v>
      </c>
      <c r="AN9" s="24" t="n">
        <v>0.1521343993524929</v>
      </c>
      <c r="AO9" s="24" t="n">
        <v>0.1566038808321033</v>
      </c>
      <c r="AP9" s="24" t="n">
        <v>0.2935885960312154</v>
      </c>
      <c r="AQ9" s="24" t="n">
        <v>0.2904952269879644</v>
      </c>
      <c r="AR9" s="24" t="n">
        <v>0.2445181886922058</v>
      </c>
      <c r="AS9" s="24" t="n">
        <v>0.3217017104470984</v>
      </c>
      <c r="AU9" s="24" t="n">
        <v>0.07874333083668958</v>
      </c>
      <c r="AV9" s="24" t="n">
        <v>0.3570173969813862</v>
      </c>
      <c r="AW9" s="24" t="n">
        <v>0.2173560722937432</v>
      </c>
      <c r="AX9" s="24" t="n">
        <v>0.148250163366953</v>
      </c>
    </row>
    <row r="10" ht="19" customHeight="1">
      <c r="B10" s="26" t="inlineStr">
        <is>
          <t>2</t>
        </is>
      </c>
      <c r="C10" s="24" t="n">
        <v>0.1002892160401929</v>
      </c>
      <c r="D10" s="24" t="n">
        <v>0.0880413299783208</v>
      </c>
      <c r="E10" s="24" t="n">
        <v>0.1117012549242836</v>
      </c>
      <c r="G10" s="24" t="n">
        <v>0.1183820222044142</v>
      </c>
      <c r="H10" s="24" t="n">
        <v>0.07074445237447045</v>
      </c>
      <c r="I10" s="24" t="n">
        <v>0.1011872017375244</v>
      </c>
      <c r="J10" s="24" t="n">
        <v>0.1004131543157264</v>
      </c>
      <c r="K10" s="24" t="n">
        <v>0.0930643950286385</v>
      </c>
      <c r="L10" s="24" t="n">
        <v>0.1163931105030386</v>
      </c>
      <c r="N10" s="24" t="n">
        <v>0.1047604526520957</v>
      </c>
      <c r="O10" s="24" t="n">
        <v>0.1286604293859839</v>
      </c>
      <c r="P10" s="24" t="n">
        <v>0.0725729062790795</v>
      </c>
      <c r="Q10" s="24" t="n">
        <v>0.08187068197771495</v>
      </c>
      <c r="R10" s="24" t="n">
        <v>0.1008565565263656</v>
      </c>
      <c r="S10" s="24" t="n">
        <v>0.1115626587313708</v>
      </c>
      <c r="T10" s="24" t="n">
        <v>0.1199822497226827</v>
      </c>
      <c r="U10" s="24" t="n">
        <v>0.09014853066841158</v>
      </c>
      <c r="V10" s="24" t="n">
        <v>0.1182574222958017</v>
      </c>
      <c r="W10" s="24" t="n">
        <v>0.09298832637958855</v>
      </c>
      <c r="Y10" s="24" t="n">
        <v>0.110090120417473</v>
      </c>
      <c r="Z10" s="24" t="n">
        <v>0.07549319586661814</v>
      </c>
      <c r="AA10" s="24" t="n">
        <v>0.1259782254264266</v>
      </c>
      <c r="AB10" s="24" t="n">
        <v>0.09283617999301533</v>
      </c>
      <c r="AD10" s="24" t="n">
        <v>0.08437248966618863</v>
      </c>
      <c r="AE10" s="24" t="n">
        <v>0.1065338174577619</v>
      </c>
      <c r="AF10" s="24" t="n">
        <v>0.07155994456238529</v>
      </c>
      <c r="AG10" s="24" t="n">
        <v>0.1223743878502752</v>
      </c>
      <c r="AH10" s="24" t="n">
        <v>0.1095733733677067</v>
      </c>
      <c r="AI10" s="24" t="n">
        <v>0.2153922188189383</v>
      </c>
      <c r="AJ10" s="24" t="n">
        <v>0.09098280942113758</v>
      </c>
      <c r="AL10" s="24" t="n">
        <v>0.08544424743344103</v>
      </c>
      <c r="AM10" s="24" t="n">
        <v>0.1037166859877166</v>
      </c>
      <c r="AN10" s="24" t="n">
        <v>0.05477431253799146</v>
      </c>
      <c r="AO10" s="24" t="n">
        <v>0.08998129633159067</v>
      </c>
      <c r="AP10" s="24" t="n">
        <v>0.1255266021396148</v>
      </c>
      <c r="AQ10" s="24" t="n">
        <v>0.09359799670588399</v>
      </c>
      <c r="AR10" s="24" t="n">
        <v>0.1077960308370089</v>
      </c>
      <c r="AS10" s="24" t="n">
        <v>0.1174535540373301</v>
      </c>
      <c r="AU10" s="24" t="n">
        <v>0.04721409792227377</v>
      </c>
      <c r="AV10" s="24" t="n">
        <v>0.1145739176046932</v>
      </c>
      <c r="AW10" s="24" t="n">
        <v>0.1122841514614732</v>
      </c>
      <c r="AX10" s="24" t="n">
        <v>0.1188159385020902</v>
      </c>
    </row>
    <row r="11" ht="19" customHeight="1">
      <c r="B11" s="26" t="inlineStr">
        <is>
          <t>3</t>
        </is>
      </c>
      <c r="C11" s="24" t="n">
        <v>0.09033376142130699</v>
      </c>
      <c r="D11" s="24" t="n">
        <v>0.07664759888257798</v>
      </c>
      <c r="E11" s="24" t="n">
        <v>0.1031877554520214</v>
      </c>
      <c r="G11" s="24" t="n">
        <v>0.09602390419502899</v>
      </c>
      <c r="H11" s="24" t="n">
        <v>0.1073296717533778</v>
      </c>
      <c r="I11" s="24" t="n">
        <v>0.07742872189072689</v>
      </c>
      <c r="J11" s="24" t="n">
        <v>0.08999530451278327</v>
      </c>
      <c r="K11" s="24" t="n">
        <v>0.1010469479274112</v>
      </c>
      <c r="L11" s="24" t="n">
        <v>0.07630024314008979</v>
      </c>
      <c r="N11" s="24" t="n">
        <v>0.0746211969960851</v>
      </c>
      <c r="O11" s="24" t="n">
        <v>0.05290257251996177</v>
      </c>
      <c r="P11" s="24" t="n">
        <v>0.1164229272238344</v>
      </c>
      <c r="Q11" s="24" t="n">
        <v>0.08747574288619417</v>
      </c>
      <c r="R11" s="24" t="n">
        <v>0.09291838102126497</v>
      </c>
      <c r="S11" s="24" t="n">
        <v>0.1021444113832275</v>
      </c>
      <c r="T11" s="24" t="n">
        <v>0.08529083826392973</v>
      </c>
      <c r="U11" s="24" t="n">
        <v>0.06662582030112306</v>
      </c>
      <c r="V11" s="24" t="n">
        <v>0.1017690241172519</v>
      </c>
      <c r="W11" s="24" t="n">
        <v>0.09873830051934455</v>
      </c>
      <c r="Y11" s="24" t="n">
        <v>0.07482024219076361</v>
      </c>
      <c r="Z11" s="24" t="n">
        <v>0.1016841990121591</v>
      </c>
      <c r="AA11" s="24" t="n">
        <v>0.09260264180708462</v>
      </c>
      <c r="AB11" s="24" t="n">
        <v>0.09330999323150505</v>
      </c>
      <c r="AD11" s="24" t="n">
        <v>0.1244097950959302</v>
      </c>
      <c r="AE11" s="24" t="n">
        <v>0.07116666675218773</v>
      </c>
      <c r="AF11" s="24" t="n">
        <v>0.05970518232980939</v>
      </c>
      <c r="AG11" s="24" t="n">
        <v>0.08478602383321664</v>
      </c>
      <c r="AH11" s="24" t="n">
        <v>0.1015011781841898</v>
      </c>
      <c r="AI11" s="24" t="n">
        <v>0.1042902259939175</v>
      </c>
      <c r="AJ11" s="24" t="n">
        <v>0.09539351721360663</v>
      </c>
      <c r="AL11" s="24" t="n">
        <v>0.1064011649152271</v>
      </c>
      <c r="AM11" s="24" t="n">
        <v>0.06260777356478675</v>
      </c>
      <c r="AN11" s="24" t="n">
        <v>0.02703129864800374</v>
      </c>
      <c r="AO11" s="24" t="n">
        <v>0.07863792149956919</v>
      </c>
      <c r="AP11" s="24" t="n">
        <v>0.1077934560543769</v>
      </c>
      <c r="AQ11" s="24" t="n">
        <v>0.1007366923985404</v>
      </c>
      <c r="AR11" s="24" t="n">
        <v>0.1477602131372053</v>
      </c>
      <c r="AS11" s="24" t="n">
        <v>0.1030618459012812</v>
      </c>
      <c r="AU11" s="24" t="n">
        <v>0.04726032332864026</v>
      </c>
      <c r="AV11" s="24" t="n">
        <v>0.1168655587144145</v>
      </c>
      <c r="AW11" s="24" t="n">
        <v>0.1006216392309901</v>
      </c>
      <c r="AX11" s="24" t="n">
        <v>0.07985123673661705</v>
      </c>
    </row>
    <row r="12" ht="19" customHeight="1">
      <c r="B12" s="26" t="inlineStr">
        <is>
          <t>Not Selected</t>
        </is>
      </c>
      <c r="C12" s="24" t="n">
        <v>0.5946520331621957</v>
      </c>
      <c r="D12" s="24" t="n">
        <v>0.6348438442594678</v>
      </c>
      <c r="E12" s="24" t="n">
        <v>0.5557941244926708</v>
      </c>
      <c r="G12" s="24" t="n">
        <v>0.6728540339549721</v>
      </c>
      <c r="H12" s="24" t="n">
        <v>0.6731169422976879</v>
      </c>
      <c r="I12" s="24" t="n">
        <v>0.5950114707776003</v>
      </c>
      <c r="J12" s="24" t="n">
        <v>0.5756879480510427</v>
      </c>
      <c r="K12" s="24" t="n">
        <v>0.499337335175087</v>
      </c>
      <c r="L12" s="24" t="n">
        <v>0.558434571687721</v>
      </c>
      <c r="N12" s="24" t="n">
        <v>0.5043567940767562</v>
      </c>
      <c r="O12" s="24" t="n">
        <v>0.6045052992790839</v>
      </c>
      <c r="P12" s="24" t="n">
        <v>0.6084771437387928</v>
      </c>
      <c r="Q12" s="24" t="n">
        <v>0.589138617983737</v>
      </c>
      <c r="R12" s="24" t="n">
        <v>0.5945943254023516</v>
      </c>
      <c r="S12" s="24" t="n">
        <v>0.6009719834542168</v>
      </c>
      <c r="T12" s="24" t="n">
        <v>0.574470241447638</v>
      </c>
      <c r="U12" s="24" t="n">
        <v>0.6645399725989559</v>
      </c>
      <c r="V12" s="24" t="n">
        <v>0.5419992676368038</v>
      </c>
      <c r="W12" s="24" t="n">
        <v>0.6120025372925303</v>
      </c>
      <c r="Y12" s="24" t="n">
        <v>0.6545610112276816</v>
      </c>
      <c r="Z12" s="24" t="n">
        <v>0.6041234204689828</v>
      </c>
      <c r="AA12" s="24" t="n">
        <v>0.5393435860886785</v>
      </c>
      <c r="AB12" s="24" t="n">
        <v>0.568790470251721</v>
      </c>
      <c r="AD12" s="24" t="n">
        <v>0.5786588596129637</v>
      </c>
      <c r="AE12" s="24" t="n">
        <v>0.6425097448881948</v>
      </c>
      <c r="AF12" s="24" t="n">
        <v>0.7364765377772001</v>
      </c>
      <c r="AG12" s="24" t="n">
        <v>0.6271544663046011</v>
      </c>
      <c r="AH12" s="24" t="n">
        <v>0.4831044560791514</v>
      </c>
      <c r="AI12" s="24" t="n">
        <v>0.4409241161649942</v>
      </c>
      <c r="AJ12" s="24" t="n">
        <v>0.5622656310729296</v>
      </c>
      <c r="AL12" s="24" t="n">
        <v>0.6081206815996407</v>
      </c>
      <c r="AM12" s="24" t="n">
        <v>0.7031468070655442</v>
      </c>
      <c r="AN12" s="24" t="n">
        <v>0.7660599894615121</v>
      </c>
      <c r="AO12" s="24" t="n">
        <v>0.6747769013367368</v>
      </c>
      <c r="AP12" s="24" t="n">
        <v>0.473091345774793</v>
      </c>
      <c r="AQ12" s="24" t="n">
        <v>0.5151700839076111</v>
      </c>
      <c r="AR12" s="24" t="n">
        <v>0.4999255673335802</v>
      </c>
      <c r="AS12" s="24" t="n">
        <v>0.4577828896142901</v>
      </c>
      <c r="AU12" s="24" t="n">
        <v>0.8267822479123964</v>
      </c>
      <c r="AV12" s="24" t="n">
        <v>0.4115431266995059</v>
      </c>
      <c r="AW12" s="24" t="n">
        <v>0.5697381370137937</v>
      </c>
      <c r="AX12" s="24" t="n">
        <v>0.6530826613943398</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6.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Increasing the minimum staffing levels in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0.1141183667413843</v>
      </c>
      <c r="D9" s="24" t="n">
        <v>0.1262944476374972</v>
      </c>
      <c r="E9" s="24" t="n">
        <v>0.1021436760360894</v>
      </c>
      <c r="G9" s="24" t="n">
        <v>0.04669721171214584</v>
      </c>
      <c r="H9" s="24" t="n">
        <v>0.07626705270897205</v>
      </c>
      <c r="I9" s="24" t="n">
        <v>0.09615896904740086</v>
      </c>
      <c r="J9" s="24" t="n">
        <v>0.094355195259806</v>
      </c>
      <c r="K9" s="24" t="n">
        <v>0.1570245925465425</v>
      </c>
      <c r="L9" s="24" t="n">
        <v>0.1910923137848315</v>
      </c>
      <c r="N9" s="24" t="n">
        <v>0.08777411255811907</v>
      </c>
      <c r="O9" s="24" t="n">
        <v>0.1261127373736703</v>
      </c>
      <c r="P9" s="24" t="n">
        <v>0.08393187347923992</v>
      </c>
      <c r="Q9" s="24" t="n">
        <v>0.1085716742736673</v>
      </c>
      <c r="R9" s="24" t="n">
        <v>0.1044763293693275</v>
      </c>
      <c r="S9" s="24" t="n">
        <v>0.1336549084121139</v>
      </c>
      <c r="T9" s="24" t="n">
        <v>0.1565130381063959</v>
      </c>
      <c r="U9" s="24" t="n">
        <v>0.1057632625539492</v>
      </c>
      <c r="V9" s="24" t="n">
        <v>0.1043070444460062</v>
      </c>
      <c r="W9" s="24" t="n">
        <v>0.1409162348142183</v>
      </c>
      <c r="Y9" s="24" t="n">
        <v>0.1279749015221714</v>
      </c>
      <c r="Z9" s="24" t="n">
        <v>0.1123039960805506</v>
      </c>
      <c r="AA9" s="24" t="n">
        <v>0.1247034626062276</v>
      </c>
      <c r="AB9" s="24" t="n">
        <v>0.09172174156301724</v>
      </c>
      <c r="AD9" s="24" t="n">
        <v>0.1792548026355201</v>
      </c>
      <c r="AE9" s="24" t="n">
        <v>0.08232415646294028</v>
      </c>
      <c r="AF9" s="24" t="n">
        <v>0.1724617626432207</v>
      </c>
      <c r="AG9" s="24" t="n">
        <v>0.07164192189633665</v>
      </c>
      <c r="AH9" s="24" t="n">
        <v>0.1122535652471711</v>
      </c>
      <c r="AI9" s="24" t="n">
        <v>0.0680044443331406</v>
      </c>
      <c r="AJ9" s="24" t="n">
        <v>0.1035250346714396</v>
      </c>
      <c r="AL9" s="24" t="n">
        <v>0.175950355691378</v>
      </c>
      <c r="AM9" s="24" t="n">
        <v>0.07123431029770326</v>
      </c>
      <c r="AN9" s="24" t="n">
        <v>0.1451732752478886</v>
      </c>
      <c r="AO9" s="24" t="n">
        <v>0.04286628739180176</v>
      </c>
      <c r="AP9" s="24" t="n">
        <v>0.1232121683894448</v>
      </c>
      <c r="AQ9" s="24" t="n">
        <v>0.08571097529148235</v>
      </c>
      <c r="AR9" s="24" t="n">
        <v>0.1650682809692544</v>
      </c>
      <c r="AS9" s="24" t="n">
        <v>0.1195164300555441</v>
      </c>
      <c r="AU9" s="24" t="n">
        <v>0.1000863305282706</v>
      </c>
      <c r="AV9" s="24" t="n">
        <v>0.1413393484294168</v>
      </c>
      <c r="AW9" s="24" t="n">
        <v>0.1060731302548405</v>
      </c>
      <c r="AX9" s="24" t="n">
        <v>0.1041093876321904</v>
      </c>
    </row>
    <row r="10" ht="19" customHeight="1">
      <c r="B10" s="26" t="inlineStr">
        <is>
          <t>2</t>
        </is>
      </c>
      <c r="C10" s="24" t="n">
        <v>0.1089307562491064</v>
      </c>
      <c r="D10" s="24" t="n">
        <v>0.1089073273036195</v>
      </c>
      <c r="E10" s="24" t="n">
        <v>0.1088080393244627</v>
      </c>
      <c r="G10" s="24" t="n">
        <v>0.0568506597080817</v>
      </c>
      <c r="H10" s="24" t="n">
        <v>0.08509139709531457</v>
      </c>
      <c r="I10" s="24" t="n">
        <v>0.1043888355376841</v>
      </c>
      <c r="J10" s="24" t="n">
        <v>0.1301459277975047</v>
      </c>
      <c r="K10" s="24" t="n">
        <v>0.1112600512440198</v>
      </c>
      <c r="L10" s="24" t="n">
        <v>0.147531026020771</v>
      </c>
      <c r="N10" s="24" t="n">
        <v>0.105864617237137</v>
      </c>
      <c r="O10" s="24" t="n">
        <v>0.07824235277907532</v>
      </c>
      <c r="P10" s="24" t="n">
        <v>0.121815107407505</v>
      </c>
      <c r="Q10" s="24" t="n">
        <v>0.1286525153622779</v>
      </c>
      <c r="R10" s="24" t="n">
        <v>0.08577807956900213</v>
      </c>
      <c r="S10" s="24" t="n">
        <v>0.1033244575922435</v>
      </c>
      <c r="T10" s="24" t="n">
        <v>0.131764502124871</v>
      </c>
      <c r="U10" s="24" t="n">
        <v>0.07638769908784519</v>
      </c>
      <c r="V10" s="24" t="n">
        <v>0.1049003628613358</v>
      </c>
      <c r="W10" s="24" t="n">
        <v>0.1529275967917315</v>
      </c>
      <c r="Y10" s="24" t="n">
        <v>0.1034700436984032</v>
      </c>
      <c r="Z10" s="24" t="n">
        <v>0.1151436046288053</v>
      </c>
      <c r="AA10" s="24" t="n">
        <v>0.1180135538202928</v>
      </c>
      <c r="AB10" s="24" t="n">
        <v>0.1003865273230944</v>
      </c>
      <c r="AD10" s="24" t="n">
        <v>0.134558610594697</v>
      </c>
      <c r="AE10" s="24" t="n">
        <v>0.08021301631034214</v>
      </c>
      <c r="AF10" s="24" t="n">
        <v>0.1213420281040673</v>
      </c>
      <c r="AG10" s="24" t="n">
        <v>0.108939604430332</v>
      </c>
      <c r="AH10" s="24" t="n">
        <v>0.1168890246850868</v>
      </c>
      <c r="AI10" s="24" t="n">
        <v>0.1039307146986421</v>
      </c>
      <c r="AJ10" s="24" t="n">
        <v>0.1219098975232866</v>
      </c>
      <c r="AL10" s="24" t="n">
        <v>0.11727854885395</v>
      </c>
      <c r="AM10" s="24" t="n">
        <v>0.06951047147110417</v>
      </c>
      <c r="AN10" s="24" t="n">
        <v>0.1381184248549304</v>
      </c>
      <c r="AO10" s="24" t="n">
        <v>0.07134754059382295</v>
      </c>
      <c r="AP10" s="24" t="n">
        <v>0.09895754090115122</v>
      </c>
      <c r="AQ10" s="24" t="n">
        <v>0.1344380045100277</v>
      </c>
      <c r="AR10" s="24" t="n">
        <v>0.1759708731116494</v>
      </c>
      <c r="AS10" s="24" t="n">
        <v>0.1704969764556602</v>
      </c>
      <c r="AU10" s="24" t="n">
        <v>0.0906626508208306</v>
      </c>
      <c r="AV10" s="24" t="n">
        <v>0.146340730620472</v>
      </c>
      <c r="AW10" s="24" t="n">
        <v>0.1098412271601607</v>
      </c>
      <c r="AX10" s="24" t="n">
        <v>0.06900216724489527</v>
      </c>
    </row>
    <row r="11" ht="19" customHeight="1">
      <c r="B11" s="26" t="inlineStr">
        <is>
          <t>3</t>
        </is>
      </c>
      <c r="C11" s="24" t="n">
        <v>0.1082729574822882</v>
      </c>
      <c r="D11" s="24" t="n">
        <v>0.1083634832313415</v>
      </c>
      <c r="E11" s="24" t="n">
        <v>0.108509477163496</v>
      </c>
      <c r="G11" s="24" t="n">
        <v>0.09382685200815201</v>
      </c>
      <c r="H11" s="24" t="n">
        <v>0.08269025512894118</v>
      </c>
      <c r="I11" s="24" t="n">
        <v>0.0828412429981264</v>
      </c>
      <c r="J11" s="24" t="n">
        <v>0.09725487928307926</v>
      </c>
      <c r="K11" s="24" t="n">
        <v>0.1348005119042073</v>
      </c>
      <c r="L11" s="24" t="n">
        <v>0.1503030196102823</v>
      </c>
      <c r="N11" s="24" t="n">
        <v>0.1185197892478788</v>
      </c>
      <c r="O11" s="24" t="n">
        <v>0.1136276200091084</v>
      </c>
      <c r="P11" s="24" t="n">
        <v>0.08383087135627829</v>
      </c>
      <c r="Q11" s="24" t="n">
        <v>0.1337175455747069</v>
      </c>
      <c r="R11" s="24" t="n">
        <v>0.1392538695663128</v>
      </c>
      <c r="S11" s="24" t="n">
        <v>0.1290123958742867</v>
      </c>
      <c r="T11" s="24" t="n">
        <v>0.08809875648990242</v>
      </c>
      <c r="U11" s="24" t="n">
        <v>0.09051727672697588</v>
      </c>
      <c r="V11" s="24" t="n">
        <v>0.1026049830899994</v>
      </c>
      <c r="W11" s="24" t="n">
        <v>0.1197823624998657</v>
      </c>
      <c r="Y11" s="24" t="n">
        <v>0.0946201128593033</v>
      </c>
      <c r="Z11" s="24" t="n">
        <v>0.1081458675383443</v>
      </c>
      <c r="AA11" s="24" t="n">
        <v>0.1082902894753101</v>
      </c>
      <c r="AB11" s="24" t="n">
        <v>0.1231346968830662</v>
      </c>
      <c r="AD11" s="24" t="n">
        <v>0.1295806727451204</v>
      </c>
      <c r="AE11" s="24" t="n">
        <v>0.1032664148805486</v>
      </c>
      <c r="AF11" s="24" t="n">
        <v>0.08432544146806449</v>
      </c>
      <c r="AG11" s="24" t="n">
        <v>0.05884463472993395</v>
      </c>
      <c r="AH11" s="24" t="n">
        <v>0.1500568032371865</v>
      </c>
      <c r="AI11" s="24" t="n">
        <v>0.09300532973036886</v>
      </c>
      <c r="AJ11" s="24" t="n">
        <v>0.09419697029175103</v>
      </c>
      <c r="AL11" s="24" t="n">
        <v>0.1178781250298419</v>
      </c>
      <c r="AM11" s="24" t="n">
        <v>0.09718453007156226</v>
      </c>
      <c r="AN11" s="24" t="n">
        <v>0.09933880267450394</v>
      </c>
      <c r="AO11" s="24" t="n">
        <v>0.04396918783907326</v>
      </c>
      <c r="AP11" s="24" t="n">
        <v>0.1382658564472924</v>
      </c>
      <c r="AQ11" s="24" t="n">
        <v>0.09179219957046267</v>
      </c>
      <c r="AR11" s="24" t="n">
        <v>0.1015101325134048</v>
      </c>
      <c r="AS11" s="24" t="n">
        <v>0.1865048248985606</v>
      </c>
      <c r="AU11" s="24" t="n">
        <v>0.08265832287005499</v>
      </c>
      <c r="AV11" s="24" t="n">
        <v>0.1635608005510559</v>
      </c>
      <c r="AW11" s="24" t="n">
        <v>0.09207998300754591</v>
      </c>
      <c r="AX11" s="24" t="n">
        <v>0.08400663353547126</v>
      </c>
    </row>
    <row r="12" ht="19" customHeight="1">
      <c r="B12" s="26" t="inlineStr">
        <is>
          <t>Not Selected</t>
        </is>
      </c>
      <c r="C12" s="24" t="n">
        <v>0.6686779195272212</v>
      </c>
      <c r="D12" s="24" t="n">
        <v>0.656434741827542</v>
      </c>
      <c r="E12" s="24" t="n">
        <v>0.680538807475952</v>
      </c>
      <c r="G12" s="24" t="n">
        <v>0.8026252765716205</v>
      </c>
      <c r="H12" s="24" t="n">
        <v>0.7559512950667724</v>
      </c>
      <c r="I12" s="24" t="n">
        <v>0.7166109524167887</v>
      </c>
      <c r="J12" s="24" t="n">
        <v>0.6782439976596101</v>
      </c>
      <c r="K12" s="24" t="n">
        <v>0.5969148443052302</v>
      </c>
      <c r="L12" s="24" t="n">
        <v>0.5110736405841153</v>
      </c>
      <c r="N12" s="24" t="n">
        <v>0.687841480956865</v>
      </c>
      <c r="O12" s="24" t="n">
        <v>0.682017289838146</v>
      </c>
      <c r="P12" s="24" t="n">
        <v>0.7104221477569768</v>
      </c>
      <c r="Q12" s="24" t="n">
        <v>0.6290582647893479</v>
      </c>
      <c r="R12" s="24" t="n">
        <v>0.6704917214953576</v>
      </c>
      <c r="S12" s="24" t="n">
        <v>0.634008238121356</v>
      </c>
      <c r="T12" s="24" t="n">
        <v>0.6236237032788308</v>
      </c>
      <c r="U12" s="24" t="n">
        <v>0.7273317616312298</v>
      </c>
      <c r="V12" s="24" t="n">
        <v>0.6881876096026588</v>
      </c>
      <c r="W12" s="24" t="n">
        <v>0.5863738058941845</v>
      </c>
      <c r="Y12" s="24" t="n">
        <v>0.673934941920122</v>
      </c>
      <c r="Z12" s="24" t="n">
        <v>0.6644065317522998</v>
      </c>
      <c r="AA12" s="24" t="n">
        <v>0.6489926940981695</v>
      </c>
      <c r="AB12" s="24" t="n">
        <v>0.6847570342308222</v>
      </c>
      <c r="AD12" s="24" t="n">
        <v>0.5566059140246625</v>
      </c>
      <c r="AE12" s="24" t="n">
        <v>0.7341964123461691</v>
      </c>
      <c r="AF12" s="24" t="n">
        <v>0.6218707677846477</v>
      </c>
      <c r="AG12" s="24" t="n">
        <v>0.7605738389433971</v>
      </c>
      <c r="AH12" s="24" t="n">
        <v>0.6208006068305556</v>
      </c>
      <c r="AI12" s="24" t="n">
        <v>0.7350595112378485</v>
      </c>
      <c r="AJ12" s="24" t="n">
        <v>0.6803680975135228</v>
      </c>
      <c r="AL12" s="24" t="n">
        <v>0.5888929704248299</v>
      </c>
      <c r="AM12" s="24" t="n">
        <v>0.7620706881596302</v>
      </c>
      <c r="AN12" s="24" t="n">
        <v>0.6173694972226772</v>
      </c>
      <c r="AO12" s="24" t="n">
        <v>0.841816984175302</v>
      </c>
      <c r="AP12" s="24" t="n">
        <v>0.6395644342621116</v>
      </c>
      <c r="AQ12" s="24" t="n">
        <v>0.6880588206280271</v>
      </c>
      <c r="AR12" s="24" t="n">
        <v>0.5574507134056915</v>
      </c>
      <c r="AS12" s="24" t="n">
        <v>0.523481768590235</v>
      </c>
      <c r="AU12" s="24" t="n">
        <v>0.7265926957808438</v>
      </c>
      <c r="AV12" s="24" t="n">
        <v>0.5487591203990551</v>
      </c>
      <c r="AW12" s="24" t="n">
        <v>0.6920056595774527</v>
      </c>
      <c r="AX12" s="24" t="n">
        <v>0.742881811587443</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7.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Better pay for prison staff</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0.07023388671494088</v>
      </c>
      <c r="D9" s="24" t="n">
        <v>0.081977696469968</v>
      </c>
      <c r="E9" s="24" t="n">
        <v>0.05763514259366286</v>
      </c>
      <c r="G9" s="24" t="n">
        <v>0.08944621347985683</v>
      </c>
      <c r="H9" s="24" t="n">
        <v>0.07054377102758762</v>
      </c>
      <c r="I9" s="24" t="n">
        <v>0.06699178425794207</v>
      </c>
      <c r="J9" s="24" t="n">
        <v>0.0882938080472212</v>
      </c>
      <c r="K9" s="24" t="n">
        <v>0.06638048064586381</v>
      </c>
      <c r="L9" s="24" t="n">
        <v>0.04787143446990622</v>
      </c>
      <c r="N9" s="24" t="n">
        <v>0.07969920624541284</v>
      </c>
      <c r="O9" s="24" t="n">
        <v>0.02041402135588208</v>
      </c>
      <c r="P9" s="24" t="n">
        <v>0.06676718315013226</v>
      </c>
      <c r="Q9" s="24" t="n">
        <v>0.06896528854197502</v>
      </c>
      <c r="R9" s="24" t="n">
        <v>0.06757355043880603</v>
      </c>
      <c r="S9" s="24" t="n">
        <v>0.06028867657246424</v>
      </c>
      <c r="T9" s="24" t="n">
        <v>0.1012553842088855</v>
      </c>
      <c r="U9" s="24" t="n">
        <v>0.07954890813641266</v>
      </c>
      <c r="V9" s="24" t="n">
        <v>0.04572614699482565</v>
      </c>
      <c r="W9" s="24" t="n">
        <v>0.09746228208742853</v>
      </c>
      <c r="Y9" s="24" t="n">
        <v>0.06941390813723335</v>
      </c>
      <c r="Z9" s="24" t="n">
        <v>0.070267415832811</v>
      </c>
      <c r="AA9" s="24" t="n">
        <v>0.05577243280515889</v>
      </c>
      <c r="AB9" s="24" t="n">
        <v>0.08381073979512398</v>
      </c>
      <c r="AD9" s="24" t="n">
        <v>0.07829580237672543</v>
      </c>
      <c r="AE9" s="24" t="n">
        <v>0.06507431199963534</v>
      </c>
      <c r="AF9" s="24" t="n">
        <v>0.07413403542509672</v>
      </c>
      <c r="AG9" s="24" t="n">
        <v>0.04281181404271543</v>
      </c>
      <c r="AH9" s="24" t="n">
        <v>0.05820412201369257</v>
      </c>
      <c r="AI9" s="24" t="n">
        <v>0.121345569663028</v>
      </c>
      <c r="AJ9" s="24" t="n">
        <v>0.08029568050257724</v>
      </c>
      <c r="AL9" s="24" t="n">
        <v>0.08677528289966531</v>
      </c>
      <c r="AM9" s="24" t="n">
        <v>0.06329638539303038</v>
      </c>
      <c r="AN9" s="24" t="n">
        <v>0.05018681736495872</v>
      </c>
      <c r="AO9" s="24" t="n">
        <v>0.07910635576107075</v>
      </c>
      <c r="AP9" s="24" t="n">
        <v>0.05866523911163049</v>
      </c>
      <c r="AQ9" s="24" t="n">
        <v>0.078317898372591</v>
      </c>
      <c r="AR9" s="24" t="n">
        <v>0.08182649463456249</v>
      </c>
      <c r="AS9" s="24" t="n">
        <v>0.09081499124669876</v>
      </c>
      <c r="AU9" s="24" t="n">
        <v>0.04571151929666686</v>
      </c>
      <c r="AV9" s="24" t="n">
        <v>0.0702416384872475</v>
      </c>
      <c r="AW9" s="24" t="n">
        <v>0.07146807198973745</v>
      </c>
      <c r="AX9" s="24" t="n">
        <v>0.09850782919222752</v>
      </c>
    </row>
    <row r="10" ht="19" customHeight="1">
      <c r="B10" s="26" t="inlineStr">
        <is>
          <t>2</t>
        </is>
      </c>
      <c r="C10" s="24" t="n">
        <v>0.08172166976344072</v>
      </c>
      <c r="D10" s="24" t="n">
        <v>0.08390644604378893</v>
      </c>
      <c r="E10" s="24" t="n">
        <v>0.07937763814837509</v>
      </c>
      <c r="G10" s="24" t="n">
        <v>0.0614965825768138</v>
      </c>
      <c r="H10" s="24" t="n">
        <v>0.0862138589171782</v>
      </c>
      <c r="I10" s="24" t="n">
        <v>0.09248608675933861</v>
      </c>
      <c r="J10" s="24" t="n">
        <v>0.08998067161764137</v>
      </c>
      <c r="K10" s="24" t="n">
        <v>0.06485856765898212</v>
      </c>
      <c r="L10" s="24" t="n">
        <v>0.0873100670136811</v>
      </c>
      <c r="N10" s="24" t="n">
        <v>0.09761238084072303</v>
      </c>
      <c r="O10" s="24" t="n">
        <v>0.1015614548772571</v>
      </c>
      <c r="P10" s="24" t="n">
        <v>0.06194532791961144</v>
      </c>
      <c r="Q10" s="24" t="n">
        <v>0.08441767117395109</v>
      </c>
      <c r="R10" s="24" t="n">
        <v>0.07340788662986016</v>
      </c>
      <c r="S10" s="24" t="n">
        <v>0.08372360146962159</v>
      </c>
      <c r="T10" s="24" t="n">
        <v>0.06055521483565397</v>
      </c>
      <c r="U10" s="24" t="n">
        <v>0.1161406752915062</v>
      </c>
      <c r="V10" s="24" t="n">
        <v>0.06677624247944133</v>
      </c>
      <c r="W10" s="24" t="n">
        <v>0.07946938421814471</v>
      </c>
      <c r="Y10" s="24" t="n">
        <v>0.08268872614817795</v>
      </c>
      <c r="Z10" s="24" t="n">
        <v>0.08716711721021404</v>
      </c>
      <c r="AA10" s="24" t="n">
        <v>0.07776153189683643</v>
      </c>
      <c r="AB10" s="24" t="n">
        <v>0.07850979574078555</v>
      </c>
      <c r="AD10" s="24" t="n">
        <v>0.09239794938595453</v>
      </c>
      <c r="AE10" s="24" t="n">
        <v>0.07908763859421367</v>
      </c>
      <c r="AF10" s="24" t="n">
        <v>0.04352327532590733</v>
      </c>
      <c r="AG10" s="24" t="n">
        <v>0.0818931113703983</v>
      </c>
      <c r="AH10" s="24" t="n">
        <v>0.1003523717647564</v>
      </c>
      <c r="AI10" s="24" t="n">
        <v>0.04035524890883273</v>
      </c>
      <c r="AJ10" s="24" t="n">
        <v>0.08301260263872895</v>
      </c>
      <c r="AL10" s="24" t="n">
        <v>0.08571543197310399</v>
      </c>
      <c r="AM10" s="24" t="n">
        <v>0.08642331460622503</v>
      </c>
      <c r="AN10" s="24" t="n">
        <v>0.08395355263965737</v>
      </c>
      <c r="AO10" s="24" t="n">
        <v>0.06254902309658576</v>
      </c>
      <c r="AP10" s="24" t="n">
        <v>0.09352131710844261</v>
      </c>
      <c r="AQ10" s="24" t="n">
        <v>0.07297189076758254</v>
      </c>
      <c r="AR10" s="24" t="n">
        <v>0.04138911038577788</v>
      </c>
      <c r="AS10" s="24" t="n">
        <v>0.1206889383208714</v>
      </c>
      <c r="AU10" s="24" t="n">
        <v>0.04832154512487939</v>
      </c>
      <c r="AV10" s="24" t="n">
        <v>0.09618612810075559</v>
      </c>
      <c r="AW10" s="24" t="n">
        <v>0.09233362692432318</v>
      </c>
      <c r="AX10" s="24" t="n">
        <v>0.07807708963584235</v>
      </c>
    </row>
    <row r="11" ht="19" customHeight="1">
      <c r="B11" s="26" t="inlineStr">
        <is>
          <t>3</t>
        </is>
      </c>
      <c r="C11" s="24" t="n">
        <v>0.07083630550139856</v>
      </c>
      <c r="D11" s="24" t="n">
        <v>0.07896505536027919</v>
      </c>
      <c r="E11" s="24" t="n">
        <v>0.06309729404070244</v>
      </c>
      <c r="G11" s="24" t="n">
        <v>0.0671307779671107</v>
      </c>
      <c r="H11" s="24" t="n">
        <v>0.06166615106330235</v>
      </c>
      <c r="I11" s="24" t="n">
        <v>0.08970046516540454</v>
      </c>
      <c r="J11" s="24" t="n">
        <v>0.06073697969334867</v>
      </c>
      <c r="K11" s="24" t="n">
        <v>0.07726700896707821</v>
      </c>
      <c r="L11" s="24" t="n">
        <v>0.06933837540756814</v>
      </c>
      <c r="N11" s="24" t="n">
        <v>0.01805568723217836</v>
      </c>
      <c r="O11" s="24" t="n">
        <v>0.1529297151507314</v>
      </c>
      <c r="P11" s="24" t="n">
        <v>0.07653977480529001</v>
      </c>
      <c r="Q11" s="24" t="n">
        <v>0.09557311759095873</v>
      </c>
      <c r="R11" s="24" t="n">
        <v>0.0641461989328793</v>
      </c>
      <c r="S11" s="24" t="n">
        <v>0.06675747693028329</v>
      </c>
      <c r="T11" s="24" t="n">
        <v>0.08229878498622348</v>
      </c>
      <c r="U11" s="24" t="n">
        <v>0.04438300607745729</v>
      </c>
      <c r="V11" s="24" t="n">
        <v>0.09214397840568594</v>
      </c>
      <c r="W11" s="24" t="n">
        <v>0.03924862219855791</v>
      </c>
      <c r="Y11" s="24" t="n">
        <v>0.08532342978550293</v>
      </c>
      <c r="Z11" s="24" t="n">
        <v>0.05682863122849574</v>
      </c>
      <c r="AA11" s="24" t="n">
        <v>0.06490280958087731</v>
      </c>
      <c r="AB11" s="24" t="n">
        <v>0.07495165357989764</v>
      </c>
      <c r="AD11" s="24" t="n">
        <v>0.0627722074253782</v>
      </c>
      <c r="AE11" s="24" t="n">
        <v>0.06759587923829222</v>
      </c>
      <c r="AF11" s="24" t="n">
        <v>0.09736881860612183</v>
      </c>
      <c r="AG11" s="24" t="n">
        <v>0.0723918326594342</v>
      </c>
      <c r="AH11" s="24" t="n">
        <v>0.07194028862695626</v>
      </c>
      <c r="AI11" s="24" t="n">
        <v>0.05190491747238413</v>
      </c>
      <c r="AJ11" s="24" t="n">
        <v>0.07323292768781446</v>
      </c>
      <c r="AL11" s="24" t="n">
        <v>0.06310188121224043</v>
      </c>
      <c r="AM11" s="24" t="n">
        <v>0.08820359420346886</v>
      </c>
      <c r="AN11" s="24" t="n">
        <v>0.06258891819477043</v>
      </c>
      <c r="AO11" s="24" t="n">
        <v>0.04965028481745497</v>
      </c>
      <c r="AP11" s="24" t="n">
        <v>0.06854800383921106</v>
      </c>
      <c r="AQ11" s="24" t="n">
        <v>0.09288162921597556</v>
      </c>
      <c r="AR11" s="24" t="n">
        <v>0.08282472488153711</v>
      </c>
      <c r="AS11" s="24" t="n">
        <v>0.03327937938210812</v>
      </c>
      <c r="AU11" s="24" t="n">
        <v>0.0538595259242676</v>
      </c>
      <c r="AV11" s="24" t="n">
        <v>0.08106257212049464</v>
      </c>
      <c r="AW11" s="24" t="n">
        <v>0.05962427662742924</v>
      </c>
      <c r="AX11" s="24" t="n">
        <v>0.09884024050957038</v>
      </c>
    </row>
    <row r="12" ht="19" customHeight="1">
      <c r="B12" s="26" t="inlineStr">
        <is>
          <t>Not Selected</t>
        </is>
      </c>
      <c r="C12" s="24" t="n">
        <v>0.7772081380202198</v>
      </c>
      <c r="D12" s="24" t="n">
        <v>0.7551508021259639</v>
      </c>
      <c r="E12" s="24" t="n">
        <v>0.7998899252172595</v>
      </c>
      <c r="G12" s="24" t="n">
        <v>0.7819264259762188</v>
      </c>
      <c r="H12" s="24" t="n">
        <v>0.7815762189919317</v>
      </c>
      <c r="I12" s="24" t="n">
        <v>0.7508216638173149</v>
      </c>
      <c r="J12" s="24" t="n">
        <v>0.7609885406417888</v>
      </c>
      <c r="K12" s="24" t="n">
        <v>0.7914939427280757</v>
      </c>
      <c r="L12" s="24" t="n">
        <v>0.7954801231088444</v>
      </c>
      <c r="N12" s="24" t="n">
        <v>0.8046327256816856</v>
      </c>
      <c r="O12" s="24" t="n">
        <v>0.7250948086161296</v>
      </c>
      <c r="P12" s="24" t="n">
        <v>0.7947477141249664</v>
      </c>
      <c r="Q12" s="24" t="n">
        <v>0.7510439226931152</v>
      </c>
      <c r="R12" s="24" t="n">
        <v>0.7948723639984546</v>
      </c>
      <c r="S12" s="24" t="n">
        <v>0.789230245027631</v>
      </c>
      <c r="T12" s="24" t="n">
        <v>0.7558906159692372</v>
      </c>
      <c r="U12" s="24" t="n">
        <v>0.7599274104946238</v>
      </c>
      <c r="V12" s="24" t="n">
        <v>0.7953536321200472</v>
      </c>
      <c r="W12" s="24" t="n">
        <v>0.7838197114958688</v>
      </c>
      <c r="Y12" s="24" t="n">
        <v>0.7625739359290857</v>
      </c>
      <c r="Z12" s="24" t="n">
        <v>0.7857368357284792</v>
      </c>
      <c r="AA12" s="24" t="n">
        <v>0.8015632257171273</v>
      </c>
      <c r="AB12" s="24" t="n">
        <v>0.7627278108841928</v>
      </c>
      <c r="AD12" s="24" t="n">
        <v>0.7665340408119418</v>
      </c>
      <c r="AE12" s="24" t="n">
        <v>0.7882421701678588</v>
      </c>
      <c r="AF12" s="24" t="n">
        <v>0.784973870642874</v>
      </c>
      <c r="AG12" s="24" t="n">
        <v>0.802903241927452</v>
      </c>
      <c r="AH12" s="24" t="n">
        <v>0.7695032175945947</v>
      </c>
      <c r="AI12" s="24" t="n">
        <v>0.7863942639557554</v>
      </c>
      <c r="AJ12" s="24" t="n">
        <v>0.7634587891708794</v>
      </c>
      <c r="AL12" s="24" t="n">
        <v>0.7644074039149901</v>
      </c>
      <c r="AM12" s="24" t="n">
        <v>0.7620767057972757</v>
      </c>
      <c r="AN12" s="24" t="n">
        <v>0.8032707118006136</v>
      </c>
      <c r="AO12" s="24" t="n">
        <v>0.8086943363248887</v>
      </c>
      <c r="AP12" s="24" t="n">
        <v>0.7792654399407158</v>
      </c>
      <c r="AQ12" s="24" t="n">
        <v>0.7558285816438508</v>
      </c>
      <c r="AR12" s="24" t="n">
        <v>0.7939596700981225</v>
      </c>
      <c r="AS12" s="24" t="n">
        <v>0.7552166910503216</v>
      </c>
      <c r="AU12" s="24" t="n">
        <v>0.8521074096541862</v>
      </c>
      <c r="AV12" s="24" t="n">
        <v>0.752509661291502</v>
      </c>
      <c r="AW12" s="24" t="n">
        <v>0.7765740244585102</v>
      </c>
      <c r="AX12" s="24" t="n">
        <v>0.7245748406623598</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8.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Improving/increasing training for prison staff to include greater focus on rehabilitation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0.1140690781631828</v>
      </c>
      <c r="D9" s="24" t="n">
        <v>0.1155970302326775</v>
      </c>
      <c r="E9" s="24" t="n">
        <v>0.1124968348229986</v>
      </c>
      <c r="G9" s="24" t="n">
        <v>0.1338119660744197</v>
      </c>
      <c r="H9" s="24" t="n">
        <v>0.1507591450693873</v>
      </c>
      <c r="I9" s="24" t="n">
        <v>0.1243725175777297</v>
      </c>
      <c r="J9" s="24" t="n">
        <v>0.1007699923535151</v>
      </c>
      <c r="K9" s="24" t="n">
        <v>0.09213385356770291</v>
      </c>
      <c r="L9" s="24" t="n">
        <v>0.08841978030085737</v>
      </c>
      <c r="N9" s="24" t="n">
        <v>0.1106922459827503</v>
      </c>
      <c r="O9" s="24" t="n">
        <v>0.1921685409340857</v>
      </c>
      <c r="P9" s="24" t="n">
        <v>0.1517161069023371</v>
      </c>
      <c r="Q9" s="24" t="n">
        <v>0.1060857745154758</v>
      </c>
      <c r="R9" s="24" t="n">
        <v>0.1086829446717826</v>
      </c>
      <c r="S9" s="24" t="n">
        <v>0.07279802937898301</v>
      </c>
      <c r="T9" s="24" t="n">
        <v>0.09978106396686051</v>
      </c>
      <c r="U9" s="24" t="n">
        <v>0.1279984666810237</v>
      </c>
      <c r="V9" s="24" t="n">
        <v>0.1214605462843785</v>
      </c>
      <c r="W9" s="24" t="n">
        <v>0.06426483869751376</v>
      </c>
      <c r="Y9" s="24" t="n">
        <v>0.1231824719974916</v>
      </c>
      <c r="Z9" s="24" t="n">
        <v>0.1316600750214978</v>
      </c>
      <c r="AA9" s="24" t="n">
        <v>0.09928950612539729</v>
      </c>
      <c r="AB9" s="24" t="n">
        <v>0.09897318147644943</v>
      </c>
      <c r="AD9" s="24" t="n">
        <v>0.08523842436647565</v>
      </c>
      <c r="AE9" s="24" t="n">
        <v>0.1378067085319907</v>
      </c>
      <c r="AF9" s="24" t="n">
        <v>0.1098901185997011</v>
      </c>
      <c r="AG9" s="24" t="n">
        <v>0.1209861180809273</v>
      </c>
      <c r="AH9" s="24" t="n">
        <v>0.1182880473587853</v>
      </c>
      <c r="AI9" s="24" t="n">
        <v>0.09451141409055515</v>
      </c>
      <c r="AJ9" s="24" t="n">
        <v>0.1007049989482294</v>
      </c>
      <c r="AL9" s="24" t="n">
        <v>0.0918899801957765</v>
      </c>
      <c r="AM9" s="24" t="n">
        <v>0.1424918824278323</v>
      </c>
      <c r="AN9" s="24" t="n">
        <v>0.1068905484648597</v>
      </c>
      <c r="AO9" s="24" t="n">
        <v>0.1554763665288981</v>
      </c>
      <c r="AP9" s="24" t="n">
        <v>0.09092621463731329</v>
      </c>
      <c r="AQ9" s="24" t="n">
        <v>0.100390249825381</v>
      </c>
      <c r="AR9" s="24" t="n">
        <v>0.1047288263794292</v>
      </c>
      <c r="AS9" s="24" t="n">
        <v>0.1327407105749795</v>
      </c>
      <c r="AU9" s="24" t="n">
        <v>0.1655038114988376</v>
      </c>
      <c r="AV9" s="24" t="n">
        <v>0.07717823910354971</v>
      </c>
      <c r="AW9" s="24" t="n">
        <v>0.1173932005895662</v>
      </c>
      <c r="AX9" s="24" t="n">
        <v>0.1026116781643729</v>
      </c>
    </row>
    <row r="10" ht="19" customHeight="1">
      <c r="B10" s="26" t="inlineStr">
        <is>
          <t>2</t>
        </is>
      </c>
      <c r="C10" s="24" t="n">
        <v>0.1146690799679317</v>
      </c>
      <c r="D10" s="24" t="n">
        <v>0.1250916730728463</v>
      </c>
      <c r="E10" s="24" t="n">
        <v>0.1048177918719314</v>
      </c>
      <c r="G10" s="24" t="n">
        <v>0.1266092857494865</v>
      </c>
      <c r="H10" s="24" t="n">
        <v>0.1562477712777613</v>
      </c>
      <c r="I10" s="24" t="n">
        <v>0.09415282317041786</v>
      </c>
      <c r="J10" s="24" t="n">
        <v>0.122903707429056</v>
      </c>
      <c r="K10" s="24" t="n">
        <v>0.09447601663429614</v>
      </c>
      <c r="L10" s="24" t="n">
        <v>0.09649450011599572</v>
      </c>
      <c r="N10" s="24" t="n">
        <v>0.07094536186497971</v>
      </c>
      <c r="O10" s="24" t="n">
        <v>0.09798888724214436</v>
      </c>
      <c r="P10" s="24" t="n">
        <v>0.1208921590031277</v>
      </c>
      <c r="Q10" s="24" t="n">
        <v>0.143270318726272</v>
      </c>
      <c r="R10" s="24" t="n">
        <v>0.08693151273143779</v>
      </c>
      <c r="S10" s="24" t="n">
        <v>0.1651686794366394</v>
      </c>
      <c r="T10" s="24" t="n">
        <v>0.1190026091217937</v>
      </c>
      <c r="U10" s="24" t="n">
        <v>0.1138644143635054</v>
      </c>
      <c r="V10" s="24" t="n">
        <v>0.1045591460908588</v>
      </c>
      <c r="W10" s="24" t="n">
        <v>0.09359339361140503</v>
      </c>
      <c r="Y10" s="24" t="n">
        <v>0.1201509139057509</v>
      </c>
      <c r="Z10" s="24" t="n">
        <v>0.1071131772764059</v>
      </c>
      <c r="AA10" s="24" t="n">
        <v>0.1367755552164612</v>
      </c>
      <c r="AB10" s="24" t="n">
        <v>0.09713802809018456</v>
      </c>
      <c r="AD10" s="24" t="n">
        <v>0.1290716150185815</v>
      </c>
      <c r="AE10" s="24" t="n">
        <v>0.1134023702622163</v>
      </c>
      <c r="AF10" s="24" t="n">
        <v>0.185162535938907</v>
      </c>
      <c r="AG10" s="24" t="n">
        <v>0.1062392221991505</v>
      </c>
      <c r="AH10" s="24" t="n">
        <v>0.06894554711341337</v>
      </c>
      <c r="AI10" s="24" t="n">
        <v>0.1325629061351015</v>
      </c>
      <c r="AJ10" s="24" t="n">
        <v>0.1088401323007743</v>
      </c>
      <c r="AL10" s="24" t="n">
        <v>0.1242851060783928</v>
      </c>
      <c r="AM10" s="24" t="n">
        <v>0.1139857858071989</v>
      </c>
      <c r="AN10" s="24" t="n">
        <v>0.1739349654464745</v>
      </c>
      <c r="AO10" s="24" t="n">
        <v>0.1381479006899695</v>
      </c>
      <c r="AP10" s="24" t="n">
        <v>0.08969485179435124</v>
      </c>
      <c r="AQ10" s="24" t="n">
        <v>0.1380930401364084</v>
      </c>
      <c r="AR10" s="24" t="n">
        <v>0.09620645036697134</v>
      </c>
      <c r="AS10" s="24" t="n">
        <v>0.03339065943749875</v>
      </c>
      <c r="AU10" s="24" t="n">
        <v>0.1500079099604299</v>
      </c>
      <c r="AV10" s="24" t="n">
        <v>0.09983858326671885</v>
      </c>
      <c r="AW10" s="24" t="n">
        <v>0.1099547366825362</v>
      </c>
      <c r="AX10" s="24" t="n">
        <v>0.1042028989996803</v>
      </c>
    </row>
    <row r="11" ht="19" customHeight="1">
      <c r="B11" s="26" t="inlineStr">
        <is>
          <t>3</t>
        </is>
      </c>
      <c r="C11" s="24" t="n">
        <v>0.1285628143199661</v>
      </c>
      <c r="D11" s="24" t="n">
        <v>0.1239858675219551</v>
      </c>
      <c r="E11" s="24" t="n">
        <v>0.1329759410719496</v>
      </c>
      <c r="G11" s="24" t="n">
        <v>0.1243706593747122</v>
      </c>
      <c r="H11" s="24" t="n">
        <v>0.1239866175914051</v>
      </c>
      <c r="I11" s="24" t="n">
        <v>0.117610646922453</v>
      </c>
      <c r="J11" s="24" t="n">
        <v>0.1325643211855008</v>
      </c>
      <c r="K11" s="24" t="n">
        <v>0.1388120944748771</v>
      </c>
      <c r="L11" s="24" t="n">
        <v>0.133781916904</v>
      </c>
      <c r="N11" s="24" t="n">
        <v>0.1405786967397254</v>
      </c>
      <c r="O11" s="24" t="n">
        <v>0.1418344669696582</v>
      </c>
      <c r="P11" s="24" t="n">
        <v>0.1229796397621671</v>
      </c>
      <c r="Q11" s="24" t="n">
        <v>0.1224409117047847</v>
      </c>
      <c r="R11" s="24" t="n">
        <v>0.1278102834153445</v>
      </c>
      <c r="S11" s="24" t="n">
        <v>0.1046706052599072</v>
      </c>
      <c r="T11" s="24" t="n">
        <v>0.12714811879706</v>
      </c>
      <c r="U11" s="24" t="n">
        <v>0.1480234292880333</v>
      </c>
      <c r="V11" s="24" t="n">
        <v>0.1269148375405348</v>
      </c>
      <c r="W11" s="24" t="n">
        <v>0.1260880858128563</v>
      </c>
      <c r="Y11" s="24" t="n">
        <v>0.1327265658565318</v>
      </c>
      <c r="Z11" s="24" t="n">
        <v>0.1410681046565622</v>
      </c>
      <c r="AA11" s="24" t="n">
        <v>0.1246544707770341</v>
      </c>
      <c r="AB11" s="24" t="n">
        <v>0.1145248136088685</v>
      </c>
      <c r="AD11" s="24" t="n">
        <v>0.1219466910314123</v>
      </c>
      <c r="AE11" s="24" t="n">
        <v>0.1442727274943452</v>
      </c>
      <c r="AF11" s="24" t="n">
        <v>0.1366331482715532</v>
      </c>
      <c r="AG11" s="24" t="n">
        <v>0.1430158443457729</v>
      </c>
      <c r="AH11" s="24" t="n">
        <v>0.09632622451317155</v>
      </c>
      <c r="AI11" s="24" t="n">
        <v>0.1295519948659991</v>
      </c>
      <c r="AJ11" s="24" t="n">
        <v>0.1245327193823151</v>
      </c>
      <c r="AL11" s="24" t="n">
        <v>0.124810094890522</v>
      </c>
      <c r="AM11" s="24" t="n">
        <v>0.1450828097234943</v>
      </c>
      <c r="AN11" s="24" t="n">
        <v>0.1911038867398762</v>
      </c>
      <c r="AO11" s="24" t="n">
        <v>0.1272497119406239</v>
      </c>
      <c r="AP11" s="24" t="n">
        <v>0.1094003769611245</v>
      </c>
      <c r="AQ11" s="24" t="n">
        <v>0.1435740594215767</v>
      </c>
      <c r="AR11" s="24" t="n">
        <v>0.1124934993902389</v>
      </c>
      <c r="AS11" s="24" t="n">
        <v>0.04399188100011428</v>
      </c>
      <c r="AU11" s="24" t="n">
        <v>0.165730532326089</v>
      </c>
      <c r="AV11" s="24" t="n">
        <v>0.1130031580078273</v>
      </c>
      <c r="AW11" s="24" t="n">
        <v>0.1252999436101941</v>
      </c>
      <c r="AX11" s="24" t="n">
        <v>0.1139654322765819</v>
      </c>
    </row>
    <row r="12" ht="19" customHeight="1">
      <c r="B12" s="26" t="inlineStr">
        <is>
          <t>Not Selected</t>
        </is>
      </c>
      <c r="C12" s="24" t="n">
        <v>0.6426990275489194</v>
      </c>
      <c r="D12" s="24" t="n">
        <v>0.6353254291725211</v>
      </c>
      <c r="E12" s="24" t="n">
        <v>0.6497094322331204</v>
      </c>
      <c r="G12" s="24" t="n">
        <v>0.6152080888013817</v>
      </c>
      <c r="H12" s="24" t="n">
        <v>0.5690064660614462</v>
      </c>
      <c r="I12" s="24" t="n">
        <v>0.6638640123293995</v>
      </c>
      <c r="J12" s="24" t="n">
        <v>0.6437619790319282</v>
      </c>
      <c r="K12" s="24" t="n">
        <v>0.6745780353231237</v>
      </c>
      <c r="L12" s="24" t="n">
        <v>0.6813038026791468</v>
      </c>
      <c r="N12" s="24" t="n">
        <v>0.6777836954125446</v>
      </c>
      <c r="O12" s="24" t="n">
        <v>0.5680081048541119</v>
      </c>
      <c r="P12" s="24" t="n">
        <v>0.6044120943323681</v>
      </c>
      <c r="Q12" s="24" t="n">
        <v>0.6282029950534675</v>
      </c>
      <c r="R12" s="24" t="n">
        <v>0.6765752591814352</v>
      </c>
      <c r="S12" s="24" t="n">
        <v>0.6573626859244702</v>
      </c>
      <c r="T12" s="24" t="n">
        <v>0.6540682081142857</v>
      </c>
      <c r="U12" s="24" t="n">
        <v>0.6101136896674375</v>
      </c>
      <c r="V12" s="24" t="n">
        <v>0.647065470084228</v>
      </c>
      <c r="W12" s="24" t="n">
        <v>0.7160536818782249</v>
      </c>
      <c r="Y12" s="24" t="n">
        <v>0.6239400482402256</v>
      </c>
      <c r="Z12" s="24" t="n">
        <v>0.620158643045534</v>
      </c>
      <c r="AA12" s="24" t="n">
        <v>0.6392804678811074</v>
      </c>
      <c r="AB12" s="24" t="n">
        <v>0.6893639768244976</v>
      </c>
      <c r="AD12" s="24" t="n">
        <v>0.6637432695835306</v>
      </c>
      <c r="AE12" s="24" t="n">
        <v>0.6045181937114478</v>
      </c>
      <c r="AF12" s="24" t="n">
        <v>0.5683141971898388</v>
      </c>
      <c r="AG12" s="24" t="n">
        <v>0.6297588153741492</v>
      </c>
      <c r="AH12" s="24" t="n">
        <v>0.7164401810146297</v>
      </c>
      <c r="AI12" s="24" t="n">
        <v>0.6433736849083445</v>
      </c>
      <c r="AJ12" s="24" t="n">
        <v>0.6659221493686813</v>
      </c>
      <c r="AL12" s="24" t="n">
        <v>0.6590148188353085</v>
      </c>
      <c r="AM12" s="24" t="n">
        <v>0.5984395220414744</v>
      </c>
      <c r="AN12" s="24" t="n">
        <v>0.5280705993487897</v>
      </c>
      <c r="AO12" s="24" t="n">
        <v>0.5791260208405086</v>
      </c>
      <c r="AP12" s="24" t="n">
        <v>0.7099785566072111</v>
      </c>
      <c r="AQ12" s="24" t="n">
        <v>0.6179426506166337</v>
      </c>
      <c r="AR12" s="24" t="n">
        <v>0.6865712238633607</v>
      </c>
      <c r="AS12" s="24" t="n">
        <v>0.7898767489874073</v>
      </c>
      <c r="AU12" s="24" t="n">
        <v>0.5187577462146437</v>
      </c>
      <c r="AV12" s="24" t="n">
        <v>0.7099800196219039</v>
      </c>
      <c r="AW12" s="24" t="n">
        <v>0.6473521191177035</v>
      </c>
      <c r="AX12" s="24" t="n">
        <v>0.679219990559365</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89.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Combating ideological extremism</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0.0638027740129099</v>
      </c>
      <c r="D9" s="24" t="n">
        <v>0.07651975837636832</v>
      </c>
      <c r="E9" s="24" t="n">
        <v>0.05155435319668823</v>
      </c>
      <c r="G9" s="24" t="n">
        <v>0.06895001896355579</v>
      </c>
      <c r="H9" s="24" t="n">
        <v>0.04295590213574104</v>
      </c>
      <c r="I9" s="24" t="n">
        <v>0.06305598166235328</v>
      </c>
      <c r="J9" s="24" t="n">
        <v>0.07488448440594483</v>
      </c>
      <c r="K9" s="24" t="n">
        <v>0.05803130023088674</v>
      </c>
      <c r="L9" s="24" t="n">
        <v>0.07283566426565015</v>
      </c>
      <c r="N9" s="24" t="n">
        <v>0.0586532492953491</v>
      </c>
      <c r="O9" s="24" t="n">
        <v>0.01761249010235616</v>
      </c>
      <c r="P9" s="24" t="n">
        <v>0.06275594447513753</v>
      </c>
      <c r="Q9" s="24" t="n">
        <v>0.08815304503925091</v>
      </c>
      <c r="R9" s="24" t="n">
        <v>0.05180741018384179</v>
      </c>
      <c r="S9" s="24" t="n">
        <v>0.0745444658794705</v>
      </c>
      <c r="T9" s="24" t="n">
        <v>0.0435737636841388</v>
      </c>
      <c r="U9" s="24" t="n">
        <v>0.06510995002131711</v>
      </c>
      <c r="V9" s="24" t="n">
        <v>0.06946131826687932</v>
      </c>
      <c r="W9" s="24" t="n">
        <v>0.07690013000095088</v>
      </c>
      <c r="Y9" s="24" t="n">
        <v>0.0673092881683109</v>
      </c>
      <c r="Z9" s="24" t="n">
        <v>0.06851811909983485</v>
      </c>
      <c r="AA9" s="24" t="n">
        <v>0.05726608214115054</v>
      </c>
      <c r="AB9" s="24" t="n">
        <v>0.06087349937199694</v>
      </c>
      <c r="AD9" s="24" t="n">
        <v>0.08422358078400892</v>
      </c>
      <c r="AE9" s="24" t="n">
        <v>0.05639292290893235</v>
      </c>
      <c r="AF9" s="24" t="n">
        <v>0.04127532388217952</v>
      </c>
      <c r="AG9" s="24" t="n">
        <v>0.09037575743996028</v>
      </c>
      <c r="AH9" s="24" t="n">
        <v>0.0825629702592688</v>
      </c>
      <c r="AI9" s="24" t="n">
        <v>0.03078477933703687</v>
      </c>
      <c r="AJ9" s="24" t="n">
        <v>0.0500591739524032</v>
      </c>
      <c r="AL9" s="24" t="n">
        <v>0.0744822461594075</v>
      </c>
      <c r="AM9" s="24" t="n">
        <v>0.0576082485507183</v>
      </c>
      <c r="AN9" s="24" t="n">
        <v>0.04132063648898271</v>
      </c>
      <c r="AO9" s="24" t="n">
        <v>0.0622480310354562</v>
      </c>
      <c r="AP9" s="24" t="n">
        <v>0.07920537710252658</v>
      </c>
      <c r="AQ9" s="24" t="n">
        <v>0.02441580282089399</v>
      </c>
      <c r="AR9" s="24" t="n">
        <v>0.06789816376913622</v>
      </c>
      <c r="AS9" s="24" t="n">
        <v>0.08821152165639903</v>
      </c>
      <c r="AU9" s="24" t="n">
        <v>0.06673417019607064</v>
      </c>
      <c r="AV9" s="24" t="n">
        <v>0.07602126657849111</v>
      </c>
      <c r="AW9" s="24" t="n">
        <v>0.05781284059955046</v>
      </c>
      <c r="AX9" s="24" t="n">
        <v>0.05264546830153877</v>
      </c>
    </row>
    <row r="10" ht="19" customHeight="1">
      <c r="B10" s="26" t="inlineStr">
        <is>
          <t>2</t>
        </is>
      </c>
      <c r="C10" s="24" t="n">
        <v>0.07278630602971066</v>
      </c>
      <c r="D10" s="24" t="n">
        <v>0.08107807981874693</v>
      </c>
      <c r="E10" s="24" t="n">
        <v>0.06449486641177232</v>
      </c>
      <c r="G10" s="24" t="n">
        <v>0.07888389032999332</v>
      </c>
      <c r="H10" s="24" t="n">
        <v>0.05571822824081713</v>
      </c>
      <c r="I10" s="24" t="n">
        <v>0.06666191518363211</v>
      </c>
      <c r="J10" s="24" t="n">
        <v>0.06186358799706414</v>
      </c>
      <c r="K10" s="24" t="n">
        <v>0.1024051122588899</v>
      </c>
      <c r="L10" s="24" t="n">
        <v>0.07657149978134854</v>
      </c>
      <c r="N10" s="24" t="n">
        <v>0.03821092779220011</v>
      </c>
      <c r="O10" s="24" t="n">
        <v>0.07726106158464265</v>
      </c>
      <c r="P10" s="24" t="n">
        <v>0.06264834107124781</v>
      </c>
      <c r="Q10" s="24" t="n">
        <v>0.08794691438178773</v>
      </c>
      <c r="R10" s="24" t="n">
        <v>0.1003965555653925</v>
      </c>
      <c r="S10" s="24" t="n">
        <v>0.06647298668323927</v>
      </c>
      <c r="T10" s="24" t="n">
        <v>0.06987804002271909</v>
      </c>
      <c r="U10" s="24" t="n">
        <v>0.06161908101141627</v>
      </c>
      <c r="V10" s="24" t="n">
        <v>0.07816631936858676</v>
      </c>
      <c r="W10" s="24" t="n">
        <v>0.08788327304650397</v>
      </c>
      <c r="Y10" s="24" t="n">
        <v>0.07594349911591851</v>
      </c>
      <c r="Z10" s="24" t="n">
        <v>0.07824739117983387</v>
      </c>
      <c r="AA10" s="24" t="n">
        <v>0.06999084804476374</v>
      </c>
      <c r="AB10" s="24" t="n">
        <v>0.06616793413753157</v>
      </c>
      <c r="AD10" s="24" t="n">
        <v>0.09144333872820597</v>
      </c>
      <c r="AE10" s="24" t="n">
        <v>0.04969881534687044</v>
      </c>
      <c r="AF10" s="24" t="n">
        <v>0.07963700325968719</v>
      </c>
      <c r="AG10" s="24" t="n">
        <v>0.09343469928260249</v>
      </c>
      <c r="AH10" s="24" t="n">
        <v>0.1219284471752408</v>
      </c>
      <c r="AI10" s="24" t="n">
        <v>0.02772969239343548</v>
      </c>
      <c r="AJ10" s="24" t="n">
        <v>0.05580913022225938</v>
      </c>
      <c r="AL10" s="24" t="n">
        <v>0.07549041688117979</v>
      </c>
      <c r="AM10" s="24" t="n">
        <v>0.04926880040361864</v>
      </c>
      <c r="AN10" s="24" t="n">
        <v>0.05017719320325505</v>
      </c>
      <c r="AO10" s="24" t="n">
        <v>0.08301758789923759</v>
      </c>
      <c r="AP10" s="24" t="n">
        <v>0.1191204976760303</v>
      </c>
      <c r="AQ10" s="24" t="n">
        <v>0.01432865568135404</v>
      </c>
      <c r="AR10" s="24" t="n">
        <v>0.05821169631479773</v>
      </c>
      <c r="AS10" s="24" t="n">
        <v>0.08571321845300368</v>
      </c>
      <c r="AU10" s="24" t="n">
        <v>0.06172116070764051</v>
      </c>
      <c r="AV10" s="24" t="n">
        <v>0.09385944801375654</v>
      </c>
      <c r="AW10" s="24" t="n">
        <v>0.06113382042073113</v>
      </c>
      <c r="AX10" s="24" t="n">
        <v>0.07657613451414748</v>
      </c>
    </row>
    <row r="11" ht="19" customHeight="1">
      <c r="B11" s="26" t="inlineStr">
        <is>
          <t>3</t>
        </is>
      </c>
      <c r="C11" s="24" t="n">
        <v>0.07187781170340282</v>
      </c>
      <c r="D11" s="24" t="n">
        <v>0.07437718923841075</v>
      </c>
      <c r="E11" s="24" t="n">
        <v>0.06964867887241988</v>
      </c>
      <c r="G11" s="24" t="n">
        <v>0.04233190500646774</v>
      </c>
      <c r="H11" s="24" t="n">
        <v>0.08209185260960833</v>
      </c>
      <c r="I11" s="24" t="n">
        <v>0.0741196731402405</v>
      </c>
      <c r="J11" s="24" t="n">
        <v>0.09060287464504928</v>
      </c>
      <c r="K11" s="24" t="n">
        <v>0.0886787958038943</v>
      </c>
      <c r="L11" s="24" t="n">
        <v>0.05476351591895179</v>
      </c>
      <c r="N11" s="24" t="n">
        <v>0.04732533837286446</v>
      </c>
      <c r="O11" s="24" t="n">
        <v>0.1005711765824402</v>
      </c>
      <c r="P11" s="24" t="n">
        <v>0.0710689036278444</v>
      </c>
      <c r="Q11" s="24" t="n">
        <v>0.05862289535974235</v>
      </c>
      <c r="R11" s="24" t="n">
        <v>0.03699167757347578</v>
      </c>
      <c r="S11" s="24" t="n">
        <v>0.04878295437743169</v>
      </c>
      <c r="T11" s="24" t="n">
        <v>0.05936528393592997</v>
      </c>
      <c r="U11" s="24" t="n">
        <v>0.104161955244627</v>
      </c>
      <c r="V11" s="24" t="n">
        <v>0.08162522541278545</v>
      </c>
      <c r="W11" s="24" t="n">
        <v>0.08569225678704578</v>
      </c>
      <c r="Y11" s="24" t="n">
        <v>0.0687886448739564</v>
      </c>
      <c r="Z11" s="24" t="n">
        <v>0.06912638927201036</v>
      </c>
      <c r="AA11" s="24" t="n">
        <v>0.08588835979376117</v>
      </c>
      <c r="AB11" s="24" t="n">
        <v>0.06574080604347503</v>
      </c>
      <c r="AD11" s="24" t="n">
        <v>0.07997839295218612</v>
      </c>
      <c r="AE11" s="24" t="n">
        <v>0.0668388438011482</v>
      </c>
      <c r="AF11" s="24" t="n">
        <v>0.05627627502222263</v>
      </c>
      <c r="AG11" s="24" t="n">
        <v>0.04035019715098737</v>
      </c>
      <c r="AH11" s="24" t="n">
        <v>0.08135981438421988</v>
      </c>
      <c r="AI11" s="24" t="n">
        <v>0.0525243842596434</v>
      </c>
      <c r="AJ11" s="24" t="n">
        <v>0.08301688394250978</v>
      </c>
      <c r="AL11" s="24" t="n">
        <v>0.07379861248170838</v>
      </c>
      <c r="AM11" s="24" t="n">
        <v>0.0632038327174886</v>
      </c>
      <c r="AN11" s="24" t="n">
        <v>0.07701648464119669</v>
      </c>
      <c r="AO11" s="24" t="n">
        <v>0.05029323100233509</v>
      </c>
      <c r="AP11" s="24" t="n">
        <v>0.08234281846354656</v>
      </c>
      <c r="AQ11" s="24" t="n">
        <v>0.1001038139408311</v>
      </c>
      <c r="AR11" s="24" t="n">
        <v>0.05351547536667967</v>
      </c>
      <c r="AS11" s="24" t="n">
        <v>0.07911108664359583</v>
      </c>
      <c r="AU11" s="24" t="n">
        <v>0.05671062024472534</v>
      </c>
      <c r="AV11" s="24" t="n">
        <v>0.08074043128597058</v>
      </c>
      <c r="AW11" s="24" t="n">
        <v>0.07373579483138026</v>
      </c>
      <c r="AX11" s="24" t="n">
        <v>0.07264023702688949</v>
      </c>
    </row>
    <row r="12" ht="19" customHeight="1">
      <c r="B12" s="26" t="inlineStr">
        <is>
          <t>Not Selected</t>
        </is>
      </c>
      <c r="C12" s="24" t="n">
        <v>0.7915331082539766</v>
      </c>
      <c r="D12" s="24" t="n">
        <v>0.7680249725664741</v>
      </c>
      <c r="E12" s="24" t="n">
        <v>0.8143021015191196</v>
      </c>
      <c r="G12" s="24" t="n">
        <v>0.8098341856999831</v>
      </c>
      <c r="H12" s="24" t="n">
        <v>0.8192340170138335</v>
      </c>
      <c r="I12" s="24" t="n">
        <v>0.7961624300137741</v>
      </c>
      <c r="J12" s="24" t="n">
        <v>0.7726490529519416</v>
      </c>
      <c r="K12" s="24" t="n">
        <v>0.7508847917063288</v>
      </c>
      <c r="L12" s="24" t="n">
        <v>0.7958293200340495</v>
      </c>
      <c r="N12" s="24" t="n">
        <v>0.8558104845395861</v>
      </c>
      <c r="O12" s="24" t="n">
        <v>0.804555271730561</v>
      </c>
      <c r="P12" s="24" t="n">
        <v>0.8035268108257703</v>
      </c>
      <c r="Q12" s="24" t="n">
        <v>0.765277145219219</v>
      </c>
      <c r="R12" s="24" t="n">
        <v>0.81080435667729</v>
      </c>
      <c r="S12" s="24" t="n">
        <v>0.8101995930598584</v>
      </c>
      <c r="T12" s="24" t="n">
        <v>0.8271829123572122</v>
      </c>
      <c r="U12" s="24" t="n">
        <v>0.7691090137226396</v>
      </c>
      <c r="V12" s="24" t="n">
        <v>0.7707471369517486</v>
      </c>
      <c r="W12" s="24" t="n">
        <v>0.7495243401654994</v>
      </c>
      <c r="Y12" s="24" t="n">
        <v>0.7879585678418142</v>
      </c>
      <c r="Z12" s="24" t="n">
        <v>0.7841081004483209</v>
      </c>
      <c r="AA12" s="24" t="n">
        <v>0.7868547100203245</v>
      </c>
      <c r="AB12" s="24" t="n">
        <v>0.8072177604469964</v>
      </c>
      <c r="AD12" s="24" t="n">
        <v>0.744354687535599</v>
      </c>
      <c r="AE12" s="24" t="n">
        <v>0.8270694179430491</v>
      </c>
      <c r="AF12" s="24" t="n">
        <v>0.8228113978359108</v>
      </c>
      <c r="AG12" s="24" t="n">
        <v>0.7758393461264498</v>
      </c>
      <c r="AH12" s="24" t="n">
        <v>0.7141487681812704</v>
      </c>
      <c r="AI12" s="24" t="n">
        <v>0.8889611440098842</v>
      </c>
      <c r="AJ12" s="24" t="n">
        <v>0.8111148118828277</v>
      </c>
      <c r="AL12" s="24" t="n">
        <v>0.7762287244777041</v>
      </c>
      <c r="AM12" s="24" t="n">
        <v>0.8299191183281744</v>
      </c>
      <c r="AN12" s="24" t="n">
        <v>0.8314856856665657</v>
      </c>
      <c r="AO12" s="24" t="n">
        <v>0.8044411500629712</v>
      </c>
      <c r="AP12" s="24" t="n">
        <v>0.7193313067578967</v>
      </c>
      <c r="AQ12" s="24" t="n">
        <v>0.8611517275569205</v>
      </c>
      <c r="AR12" s="24" t="n">
        <v>0.8203746645493866</v>
      </c>
      <c r="AS12" s="24" t="n">
        <v>0.7469641732470014</v>
      </c>
      <c r="AU12" s="24" t="n">
        <v>0.8148340488515634</v>
      </c>
      <c r="AV12" s="24" t="n">
        <v>0.7493788541217816</v>
      </c>
      <c r="AW12" s="24" t="n">
        <v>0.8073175441483382</v>
      </c>
      <c r="AX12" s="24" t="n">
        <v>0.798138160157424</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0.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Improving data sharing between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0.03281364858855396</v>
      </c>
      <c r="D9" s="24" t="n">
        <v>0.03255095964614987</v>
      </c>
      <c r="E9" s="24" t="n">
        <v>0.03316913369815937</v>
      </c>
      <c r="G9" s="24" t="n">
        <v>0.05621046919489177</v>
      </c>
      <c r="H9" s="24" t="n">
        <v>0.05118661914145945</v>
      </c>
      <c r="I9" s="24" t="n">
        <v>0.02351117782773399</v>
      </c>
      <c r="J9" s="24" t="n">
        <v>0.02349666190245019</v>
      </c>
      <c r="K9" s="24" t="n">
        <v>0.03602558641036158</v>
      </c>
      <c r="L9" s="24" t="n">
        <v>0.01539509823038516</v>
      </c>
      <c r="N9" s="24" t="n">
        <v>0.04854442386930126</v>
      </c>
      <c r="O9" s="24" t="n">
        <v>0.0307424598345613</v>
      </c>
      <c r="P9" s="24" t="n">
        <v>0.02652617083357556</v>
      </c>
      <c r="Q9" s="24" t="n">
        <v>0.03649149158934153</v>
      </c>
      <c r="R9" s="24" t="n">
        <v>0.04623092332387421</v>
      </c>
      <c r="S9" s="24" t="n">
        <v>0.03690893523233266</v>
      </c>
      <c r="T9" s="24" t="n">
        <v>0.0243764460551401</v>
      </c>
      <c r="U9" s="24" t="n">
        <v>0.03200754876705877</v>
      </c>
      <c r="V9" s="24" t="n">
        <v>0.02948448768682545</v>
      </c>
      <c r="W9" s="24" t="n">
        <v>0.02894500870987309</v>
      </c>
      <c r="Y9" s="24" t="n">
        <v>0.03252608314280663</v>
      </c>
      <c r="Z9" s="24" t="n">
        <v>0.02399319509376015</v>
      </c>
      <c r="AA9" s="24" t="n">
        <v>0.0370997124870296</v>
      </c>
      <c r="AB9" s="24" t="n">
        <v>0.03850811376689853</v>
      </c>
      <c r="AD9" s="24" t="n">
        <v>0.02970635126661191</v>
      </c>
      <c r="AE9" s="24" t="n">
        <v>0.0440969350253034</v>
      </c>
      <c r="AF9" s="24" t="n">
        <v>0.01261391027494885</v>
      </c>
      <c r="AG9" s="24" t="n">
        <v>0.04681999887055427</v>
      </c>
      <c r="AH9" s="24" t="n">
        <v>0.02532105678720545</v>
      </c>
      <c r="AI9" s="24" t="n">
        <v>0</v>
      </c>
      <c r="AJ9" s="24" t="n">
        <v>0.03035110936354023</v>
      </c>
      <c r="AL9" s="24" t="n">
        <v>0.04348197789955869</v>
      </c>
      <c r="AM9" s="24" t="n">
        <v>0.03817296794021772</v>
      </c>
      <c r="AN9" s="24" t="n">
        <v>0.02037307706456411</v>
      </c>
      <c r="AO9" s="24" t="n">
        <v>0.02918933160222174</v>
      </c>
      <c r="AP9" s="24" t="n">
        <v>0.03836216195772509</v>
      </c>
      <c r="AQ9" s="24" t="n">
        <v>0.02455689687550584</v>
      </c>
      <c r="AR9" s="24" t="n">
        <v>0.01735083264617787</v>
      </c>
      <c r="AS9" s="24" t="n">
        <v>0.02284610403436832</v>
      </c>
      <c r="AU9" s="24" t="n">
        <v>0.03733408050853367</v>
      </c>
      <c r="AV9" s="24" t="n">
        <v>0.02499653017181611</v>
      </c>
      <c r="AW9" s="24" t="n">
        <v>0.03154105910435649</v>
      </c>
      <c r="AX9" s="24" t="n">
        <v>0.04252387348536059</v>
      </c>
    </row>
    <row r="10" ht="19" customHeight="1">
      <c r="B10" s="26" t="inlineStr">
        <is>
          <t>2</t>
        </is>
      </c>
      <c r="C10" s="24" t="n">
        <v>0.0387985157867493</v>
      </c>
      <c r="D10" s="24" t="n">
        <v>0.04215617631257253</v>
      </c>
      <c r="E10" s="24" t="n">
        <v>0.03522402326193533</v>
      </c>
      <c r="G10" s="24" t="n">
        <v>0.04624941370408199</v>
      </c>
      <c r="H10" s="24" t="n">
        <v>0.05880810293101853</v>
      </c>
      <c r="I10" s="24" t="n">
        <v>0.05397628470055321</v>
      </c>
      <c r="J10" s="24" t="n">
        <v>0.02438179940707954</v>
      </c>
      <c r="K10" s="24" t="n">
        <v>0.01730921325440601</v>
      </c>
      <c r="L10" s="24" t="n">
        <v>0.03146884761564096</v>
      </c>
      <c r="N10" s="24" t="n">
        <v>0.03047702725161676</v>
      </c>
      <c r="O10" s="24" t="n">
        <v>0.02165522678352291</v>
      </c>
      <c r="P10" s="24" t="n">
        <v>0.04211843843412906</v>
      </c>
      <c r="Q10" s="24" t="n">
        <v>0.02416212355628319</v>
      </c>
      <c r="R10" s="24" t="n">
        <v>0.05786078866547947</v>
      </c>
      <c r="S10" s="24" t="n">
        <v>0.04631401899121464</v>
      </c>
      <c r="T10" s="24" t="n">
        <v>0.02233954453355498</v>
      </c>
      <c r="U10" s="24" t="n">
        <v>0.04301752030564054</v>
      </c>
      <c r="V10" s="24" t="n">
        <v>0.03278903293626348</v>
      </c>
      <c r="W10" s="24" t="n">
        <v>0.05843302032409682</v>
      </c>
      <c r="Y10" s="24" t="n">
        <v>0.04438131054822879</v>
      </c>
      <c r="Z10" s="24" t="n">
        <v>0.0461182680697374</v>
      </c>
      <c r="AA10" s="24" t="n">
        <v>0.04554600655641394</v>
      </c>
      <c r="AB10" s="24" t="n">
        <v>0.01923340269730492</v>
      </c>
      <c r="AD10" s="24" t="n">
        <v>0.04146739817386259</v>
      </c>
      <c r="AE10" s="24" t="n">
        <v>0.0380396060050574</v>
      </c>
      <c r="AF10" s="24" t="n">
        <v>0.02115665777273388</v>
      </c>
      <c r="AG10" s="24" t="n">
        <v>0.01641927428325803</v>
      </c>
      <c r="AH10" s="24" t="n">
        <v>0.05342616150115946</v>
      </c>
      <c r="AI10" s="24" t="n">
        <v>0.07219220438217076</v>
      </c>
      <c r="AJ10" s="24" t="n">
        <v>0.0373458494838762</v>
      </c>
      <c r="AL10" s="24" t="n">
        <v>0.0430151874258662</v>
      </c>
      <c r="AM10" s="24" t="n">
        <v>0.04188466686334982</v>
      </c>
      <c r="AN10" s="24" t="n">
        <v>0.006319886027053264</v>
      </c>
      <c r="AO10" s="24" t="n">
        <v>0.03745072987709707</v>
      </c>
      <c r="AP10" s="24" t="n">
        <v>0.04344460650831417</v>
      </c>
      <c r="AQ10" s="24" t="n">
        <v>0.04378983553500088</v>
      </c>
      <c r="AR10" s="24" t="n">
        <v>0.03601737573343752</v>
      </c>
      <c r="AS10" s="24" t="n">
        <v>0.05286482437817084</v>
      </c>
      <c r="AU10" s="24" t="n">
        <v>0.04243955611360968</v>
      </c>
      <c r="AV10" s="24" t="n">
        <v>0.03698150263570132</v>
      </c>
      <c r="AW10" s="24" t="n">
        <v>0.02642052302833375</v>
      </c>
      <c r="AX10" s="24" t="n">
        <v>0.06293045882940002</v>
      </c>
    </row>
    <row r="11" ht="19" customHeight="1">
      <c r="B11" s="26" t="inlineStr">
        <is>
          <t>3</t>
        </is>
      </c>
      <c r="C11" s="24" t="n">
        <v>0.03549869271011861</v>
      </c>
      <c r="D11" s="24" t="n">
        <v>0.04493512630455686</v>
      </c>
      <c r="E11" s="24" t="n">
        <v>0.02637438590422174</v>
      </c>
      <c r="G11" s="24" t="n">
        <v>0.0428075903282796</v>
      </c>
      <c r="H11" s="24" t="n">
        <v>0.02787660559835121</v>
      </c>
      <c r="I11" s="24" t="n">
        <v>0.05846868364814988</v>
      </c>
      <c r="J11" s="24" t="n">
        <v>0.04130027400070855</v>
      </c>
      <c r="K11" s="24" t="n">
        <v>0.02138065197486047</v>
      </c>
      <c r="L11" s="24" t="n">
        <v>0.02305015695150806</v>
      </c>
      <c r="N11" s="24" t="n">
        <v>0.02926134460289351</v>
      </c>
      <c r="O11" s="24" t="n">
        <v>0.04853936093529606</v>
      </c>
      <c r="P11" s="24" t="n">
        <v>0.04275041522067476</v>
      </c>
      <c r="Q11" s="24" t="n">
        <v>0.04689058856401598</v>
      </c>
      <c r="R11" s="24" t="n">
        <v>0.01369707967669702</v>
      </c>
      <c r="S11" s="24" t="n">
        <v>0.03174816780736601</v>
      </c>
      <c r="T11" s="24" t="n">
        <v>0.03200512886657269</v>
      </c>
      <c r="U11" s="24" t="n">
        <v>0.03340592931041865</v>
      </c>
      <c r="V11" s="24" t="n">
        <v>0.04630127233322017</v>
      </c>
      <c r="W11" s="24" t="n">
        <v>0.02483476417219261</v>
      </c>
      <c r="Y11" s="24" t="n">
        <v>0.03712400027759396</v>
      </c>
      <c r="Z11" s="24" t="n">
        <v>0.04062785003511319</v>
      </c>
      <c r="AA11" s="24" t="n">
        <v>0.03509568808802669</v>
      </c>
      <c r="AB11" s="24" t="n">
        <v>0.02877393930134176</v>
      </c>
      <c r="AD11" s="24" t="n">
        <v>0.02650453257576693</v>
      </c>
      <c r="AE11" s="24" t="n">
        <v>0.03411161626991997</v>
      </c>
      <c r="AF11" s="24" t="n">
        <v>0.04200770202458046</v>
      </c>
      <c r="AG11" s="24" t="n">
        <v>0.08929524726489783</v>
      </c>
      <c r="AH11" s="24" t="n">
        <v>0.03745566720872907</v>
      </c>
      <c r="AI11" s="24" t="n">
        <v>0.05143423109575787</v>
      </c>
      <c r="AJ11" s="24" t="n">
        <v>0.02499240024192293</v>
      </c>
      <c r="AL11" s="24" t="n">
        <v>0.02716127007908217</v>
      </c>
      <c r="AM11" s="24" t="n">
        <v>0.03440653591413056</v>
      </c>
      <c r="AN11" s="24" t="n">
        <v>0.02240823168267336</v>
      </c>
      <c r="AO11" s="24" t="n">
        <v>0.05432680180425868</v>
      </c>
      <c r="AP11" s="24" t="n">
        <v>0.03757851758487159</v>
      </c>
      <c r="AQ11" s="24" t="n">
        <v>0.0345627696051735</v>
      </c>
      <c r="AR11" s="24" t="n">
        <v>0.03756626974147993</v>
      </c>
      <c r="AS11" s="24" t="n">
        <v>0.03666639000578808</v>
      </c>
      <c r="AU11" s="24" t="n">
        <v>0.02434313938749273</v>
      </c>
      <c r="AV11" s="24" t="n">
        <v>0.03897588482335816</v>
      </c>
      <c r="AW11" s="24" t="n">
        <v>0.0387015908433691</v>
      </c>
      <c r="AX11" s="24" t="n">
        <v>0.03720009829255924</v>
      </c>
    </row>
    <row r="12" ht="19" customHeight="1">
      <c r="B12" s="26" t="inlineStr">
        <is>
          <t>Not Selected</t>
        </is>
      </c>
      <c r="C12" s="24" t="n">
        <v>0.8928891429145781</v>
      </c>
      <c r="D12" s="24" t="n">
        <v>0.8803577377367208</v>
      </c>
      <c r="E12" s="24" t="n">
        <v>0.9052324571356836</v>
      </c>
      <c r="G12" s="24" t="n">
        <v>0.8547325267727467</v>
      </c>
      <c r="H12" s="24" t="n">
        <v>0.8621286723291709</v>
      </c>
      <c r="I12" s="24" t="n">
        <v>0.8640438538235629</v>
      </c>
      <c r="J12" s="24" t="n">
        <v>0.9108212646897618</v>
      </c>
      <c r="K12" s="24" t="n">
        <v>0.9252845483603719</v>
      </c>
      <c r="L12" s="24" t="n">
        <v>0.9300858972024656</v>
      </c>
      <c r="N12" s="24" t="n">
        <v>0.8917172042761883</v>
      </c>
      <c r="O12" s="24" t="n">
        <v>0.8990629524466195</v>
      </c>
      <c r="P12" s="24" t="n">
        <v>0.8886049755116207</v>
      </c>
      <c r="Q12" s="24" t="n">
        <v>0.8924557962903592</v>
      </c>
      <c r="R12" s="24" t="n">
        <v>0.8822112083339493</v>
      </c>
      <c r="S12" s="24" t="n">
        <v>0.8850288779690868</v>
      </c>
      <c r="T12" s="24" t="n">
        <v>0.9212788805447324</v>
      </c>
      <c r="U12" s="24" t="n">
        <v>0.891569001616882</v>
      </c>
      <c r="V12" s="24" t="n">
        <v>0.8914252070436909</v>
      </c>
      <c r="W12" s="24" t="n">
        <v>0.8877872067938374</v>
      </c>
      <c r="Y12" s="24" t="n">
        <v>0.8859686060313705</v>
      </c>
      <c r="Z12" s="24" t="n">
        <v>0.8892606868013893</v>
      </c>
      <c r="AA12" s="24" t="n">
        <v>0.8822585928685297</v>
      </c>
      <c r="AB12" s="24" t="n">
        <v>0.9134845442344548</v>
      </c>
      <c r="AD12" s="24" t="n">
        <v>0.9023217179837586</v>
      </c>
      <c r="AE12" s="24" t="n">
        <v>0.8837518426997192</v>
      </c>
      <c r="AF12" s="24" t="n">
        <v>0.924221729927737</v>
      </c>
      <c r="AG12" s="24" t="n">
        <v>0.8474654795812898</v>
      </c>
      <c r="AH12" s="24" t="n">
        <v>0.8837971145029059</v>
      </c>
      <c r="AI12" s="24" t="n">
        <v>0.8763735645220715</v>
      </c>
      <c r="AJ12" s="24" t="n">
        <v>0.9073106409106607</v>
      </c>
      <c r="AL12" s="24" t="n">
        <v>0.8863415645954927</v>
      </c>
      <c r="AM12" s="24" t="n">
        <v>0.8855358292823018</v>
      </c>
      <c r="AN12" s="24" t="n">
        <v>0.9508988052257094</v>
      </c>
      <c r="AO12" s="24" t="n">
        <v>0.8790331367164227</v>
      </c>
      <c r="AP12" s="24" t="n">
        <v>0.8806147139490892</v>
      </c>
      <c r="AQ12" s="24" t="n">
        <v>0.8970904979843195</v>
      </c>
      <c r="AR12" s="24" t="n">
        <v>0.9090655218789048</v>
      </c>
      <c r="AS12" s="24" t="n">
        <v>0.8876226815816728</v>
      </c>
      <c r="AU12" s="24" t="n">
        <v>0.8958832239903639</v>
      </c>
      <c r="AV12" s="24" t="n">
        <v>0.8990460823691243</v>
      </c>
      <c r="AW12" s="24" t="n">
        <v>0.9033368270239406</v>
      </c>
      <c r="AX12" s="24" t="n">
        <v>0.8573455693926801</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1.xml><?xml version="1.0" encoding="utf-8"?>
<worksheet xmlns="http://schemas.openxmlformats.org/spreadsheetml/2006/main">
  <sheetPr>
    <outlinePr summaryBelow="1" summaryRight="1"/>
    <pageSetUpPr/>
  </sheetPr>
  <dimension ref="B2:AZ17"/>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do you think the government should prioritise to improve prisons? Please rank your top 3: Better facilities for vocational training e.g. space for bricklaying courses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1</t>
        </is>
      </c>
      <c r="C9" s="24" t="n">
        <v>0.08289305310594165</v>
      </c>
      <c r="D9" s="24" t="n">
        <v>0.09397765131383425</v>
      </c>
      <c r="E9" s="24" t="n">
        <v>0.07229877706923349</v>
      </c>
      <c r="G9" s="24" t="n">
        <v>0.1169465205494753</v>
      </c>
      <c r="H9" s="24" t="n">
        <v>0.09403371181055194</v>
      </c>
      <c r="I9" s="24" t="n">
        <v>0.09065452176529487</v>
      </c>
      <c r="J9" s="24" t="n">
        <v>0.06560633401468458</v>
      </c>
      <c r="K9" s="24" t="n">
        <v>0.07477494645410762</v>
      </c>
      <c r="L9" s="24" t="n">
        <v>0.06458783790879358</v>
      </c>
      <c r="N9" s="24" t="n">
        <v>0.05440241746684576</v>
      </c>
      <c r="O9" s="24" t="n">
        <v>0.07653099885684629</v>
      </c>
      <c r="P9" s="24" t="n">
        <v>0.1016545291966459</v>
      </c>
      <c r="Q9" s="24" t="n">
        <v>0.08583578909375056</v>
      </c>
      <c r="R9" s="24" t="n">
        <v>0.09441196482211264</v>
      </c>
      <c r="S9" s="24" t="n">
        <v>0.09358393556560921</v>
      </c>
      <c r="T9" s="24" t="n">
        <v>0.06103465996385166</v>
      </c>
      <c r="U9" s="24" t="n">
        <v>0.1036801517946687</v>
      </c>
      <c r="V9" s="24" t="n">
        <v>0.06911593064129237</v>
      </c>
      <c r="W9" s="24" t="n">
        <v>0.0637656865529854</v>
      </c>
      <c r="Y9" s="24" t="n">
        <v>0.0841438397333545</v>
      </c>
      <c r="Z9" s="24" t="n">
        <v>0.0928447028919327</v>
      </c>
      <c r="AA9" s="24" t="n">
        <v>0.08079431540109686</v>
      </c>
      <c r="AB9" s="24" t="n">
        <v>0.07305928025074063</v>
      </c>
      <c r="AD9" s="24" t="n">
        <v>0.05465041201299563</v>
      </c>
      <c r="AE9" s="24" t="n">
        <v>0.1031097819445751</v>
      </c>
      <c r="AF9" s="24" t="n">
        <v>0.09361857546211942</v>
      </c>
      <c r="AG9" s="24" t="n">
        <v>0.0867959248635469</v>
      </c>
      <c r="AH9" s="24" t="n">
        <v>0.0740399944290739</v>
      </c>
      <c r="AI9" s="24" t="n">
        <v>0.05337545068009941</v>
      </c>
      <c r="AJ9" s="24" t="n">
        <v>0.07939612841351051</v>
      </c>
      <c r="AL9" s="24" t="n">
        <v>0.0595665516333948</v>
      </c>
      <c r="AM9" s="24" t="n">
        <v>0.1271182853118296</v>
      </c>
      <c r="AN9" s="24" t="n">
        <v>0.08343432632538912</v>
      </c>
      <c r="AO9" s="24" t="n">
        <v>0.08602587156342587</v>
      </c>
      <c r="AP9" s="24" t="n">
        <v>0.08606286524933321</v>
      </c>
      <c r="AQ9" s="24" t="n">
        <v>0.05215535292859694</v>
      </c>
      <c r="AR9" s="24" t="n">
        <v>0.05505882970187223</v>
      </c>
      <c r="AS9" s="24" t="n">
        <v>0.03767988130164918</v>
      </c>
      <c r="AU9" s="24" t="n">
        <v>0.09925163903756162</v>
      </c>
      <c r="AV9" s="24" t="n">
        <v>0.05096507285790871</v>
      </c>
      <c r="AW9" s="24" t="n">
        <v>0.08481725952951422</v>
      </c>
      <c r="AX9" s="24" t="n">
        <v>0.1103856585110841</v>
      </c>
    </row>
    <row r="10" ht="19" customHeight="1">
      <c r="B10" s="26" t="inlineStr">
        <is>
          <t>2</t>
        </is>
      </c>
      <c r="C10" s="24" t="n">
        <v>0.1018161682059668</v>
      </c>
      <c r="D10" s="24" t="n">
        <v>0.1034283507390245</v>
      </c>
      <c r="E10" s="24" t="n">
        <v>0.1001427543020099</v>
      </c>
      <c r="G10" s="24" t="n">
        <v>0.1245756732682331</v>
      </c>
      <c r="H10" s="24" t="n">
        <v>0.1229510747752862</v>
      </c>
      <c r="I10" s="24" t="n">
        <v>0.07914745501248549</v>
      </c>
      <c r="J10" s="24" t="n">
        <v>0.09325460364750777</v>
      </c>
      <c r="K10" s="24" t="n">
        <v>0.09398058134416527</v>
      </c>
      <c r="L10" s="24" t="n">
        <v>0.1001982553538649</v>
      </c>
      <c r="N10" s="24" t="n">
        <v>0.1267328973600426</v>
      </c>
      <c r="O10" s="24" t="n">
        <v>0.1195410430450586</v>
      </c>
      <c r="P10" s="24" t="n">
        <v>0.1047738357555366</v>
      </c>
      <c r="Q10" s="24" t="n">
        <v>0.07117286693710967</v>
      </c>
      <c r="R10" s="24" t="n">
        <v>0.1098331032625428</v>
      </c>
      <c r="S10" s="24" t="n">
        <v>0.1033571802442018</v>
      </c>
      <c r="T10" s="24" t="n">
        <v>0.09183614642763341</v>
      </c>
      <c r="U10" s="24" t="n">
        <v>0.1390196237974515</v>
      </c>
      <c r="V10" s="24" t="n">
        <v>0.0702783087048483</v>
      </c>
      <c r="W10" s="24" t="n">
        <v>0.09281185834942761</v>
      </c>
      <c r="Y10" s="24" t="n">
        <v>0.1293276870674286</v>
      </c>
      <c r="Z10" s="24" t="n">
        <v>0.08922128521147572</v>
      </c>
      <c r="AA10" s="24" t="n">
        <v>0.07286868495922941</v>
      </c>
      <c r="AB10" s="24" t="n">
        <v>0.1106510016409988</v>
      </c>
      <c r="AD10" s="24" t="n">
        <v>0.07699656975557852</v>
      </c>
      <c r="AE10" s="24" t="n">
        <v>0.1232568982932563</v>
      </c>
      <c r="AF10" s="24" t="n">
        <v>0.1246735647007241</v>
      </c>
      <c r="AG10" s="24" t="n">
        <v>0.1263080096296316</v>
      </c>
      <c r="AH10" s="24" t="n">
        <v>0.09126594909214984</v>
      </c>
      <c r="AI10" s="24" t="n">
        <v>0.06931216460359313</v>
      </c>
      <c r="AJ10" s="24" t="n">
        <v>0.08471890659140012</v>
      </c>
      <c r="AL10" s="24" t="n">
        <v>0.1086998233958433</v>
      </c>
      <c r="AM10" s="24" t="n">
        <v>0.1295932288815339</v>
      </c>
      <c r="AN10" s="24" t="n">
        <v>0.1220318999303576</v>
      </c>
      <c r="AO10" s="24" t="n">
        <v>0.1185476945157237</v>
      </c>
      <c r="AP10" s="24" t="n">
        <v>0.06664623329210562</v>
      </c>
      <c r="AQ10" s="24" t="n">
        <v>0.1066392989271408</v>
      </c>
      <c r="AR10" s="24" t="n">
        <v>0.08142351251713252</v>
      </c>
      <c r="AS10" s="24" t="n">
        <v>0.0822583250724826</v>
      </c>
      <c r="AU10" s="24" t="n">
        <v>0.1231490764657369</v>
      </c>
      <c r="AV10" s="24" t="n">
        <v>0.08939488016919811</v>
      </c>
      <c r="AW10" s="24" t="n">
        <v>0.09883478583103791</v>
      </c>
      <c r="AX10" s="24" t="n">
        <v>0.1014375535562957</v>
      </c>
    </row>
    <row r="11" ht="19" customHeight="1">
      <c r="B11" s="26" t="inlineStr">
        <is>
          <t>3</t>
        </is>
      </c>
      <c r="C11" s="24" t="n">
        <v>0.1103803937081267</v>
      </c>
      <c r="D11" s="24" t="n">
        <v>0.1155511866943266</v>
      </c>
      <c r="E11" s="24" t="n">
        <v>0.1047287472304677</v>
      </c>
      <c r="G11" s="24" t="n">
        <v>0.09821555941314308</v>
      </c>
      <c r="H11" s="24" t="n">
        <v>0.1218897895074318</v>
      </c>
      <c r="I11" s="24" t="n">
        <v>0.1246338935862599</v>
      </c>
      <c r="J11" s="24" t="n">
        <v>0.09773239848883872</v>
      </c>
      <c r="K11" s="24" t="n">
        <v>0.08146014211032972</v>
      </c>
      <c r="L11" s="24" t="n">
        <v>0.1271915617271974</v>
      </c>
      <c r="N11" s="24" t="n">
        <v>0.09440091890995317</v>
      </c>
      <c r="O11" s="24" t="n">
        <v>0.09903743663199653</v>
      </c>
      <c r="P11" s="24" t="n">
        <v>0.1106448846249671</v>
      </c>
      <c r="Q11" s="24" t="n">
        <v>0.07112119031217989</v>
      </c>
      <c r="R11" s="24" t="n">
        <v>0.1073578920758528</v>
      </c>
      <c r="S11" s="24" t="n">
        <v>0.09107356713246556</v>
      </c>
      <c r="T11" s="24" t="n">
        <v>0.135289965902101</v>
      </c>
      <c r="U11" s="24" t="n">
        <v>0.1015410955962498</v>
      </c>
      <c r="V11" s="24" t="n">
        <v>0.1598610684460285</v>
      </c>
      <c r="W11" s="24" t="n">
        <v>0.09628361262561004</v>
      </c>
      <c r="Y11" s="24" t="n">
        <v>0.1069074155748425</v>
      </c>
      <c r="Z11" s="24" t="n">
        <v>0.1179956351444725</v>
      </c>
      <c r="AA11" s="24" t="n">
        <v>0.1019013787579047</v>
      </c>
      <c r="AB11" s="24" t="n">
        <v>0.1136881226373422</v>
      </c>
      <c r="AD11" s="24" t="n">
        <v>0.124842239573751</v>
      </c>
      <c r="AE11" s="24" t="n">
        <v>0.1198687525311917</v>
      </c>
      <c r="AF11" s="24" t="n">
        <v>0.1119182891345252</v>
      </c>
      <c r="AG11" s="24" t="n">
        <v>0.1158340301037124</v>
      </c>
      <c r="AH11" s="24" t="n">
        <v>0.09281929004864939</v>
      </c>
      <c r="AI11" s="24" t="n">
        <v>0.03073420659725976</v>
      </c>
      <c r="AJ11" s="24" t="n">
        <v>0.1015033421306542</v>
      </c>
      <c r="AL11" s="24" t="n">
        <v>0.1222215079747795</v>
      </c>
      <c r="AM11" s="24" t="n">
        <v>0.1084736802265369</v>
      </c>
      <c r="AN11" s="24" t="n">
        <v>0.1310437332124853</v>
      </c>
      <c r="AO11" s="24" t="n">
        <v>0.1460052629534312</v>
      </c>
      <c r="AP11" s="24" t="n">
        <v>0.09950155342828286</v>
      </c>
      <c r="AQ11" s="24" t="n">
        <v>0.07561238919984453</v>
      </c>
      <c r="AR11" s="24" t="n">
        <v>0.1014994541127069</v>
      </c>
      <c r="AS11" s="24" t="n">
        <v>0.08734431725392229</v>
      </c>
      <c r="AU11" s="24" t="n">
        <v>0.1237788585833485</v>
      </c>
      <c r="AV11" s="24" t="n">
        <v>0.1019291731637878</v>
      </c>
      <c r="AW11" s="24" t="n">
        <v>0.1148302490583643</v>
      </c>
      <c r="AX11" s="24" t="n">
        <v>0.09805044164237646</v>
      </c>
    </row>
    <row r="12" ht="19" customHeight="1">
      <c r="B12" s="26" t="inlineStr">
        <is>
          <t>Not Selected</t>
        </is>
      </c>
      <c r="C12" s="24" t="n">
        <v>0.7049103849799646</v>
      </c>
      <c r="D12" s="24" t="n">
        <v>0.6870428112528147</v>
      </c>
      <c r="E12" s="24" t="n">
        <v>0.7228297213982889</v>
      </c>
      <c r="G12" s="24" t="n">
        <v>0.6602622467691485</v>
      </c>
      <c r="H12" s="24" t="n">
        <v>0.66112542390673</v>
      </c>
      <c r="I12" s="24" t="n">
        <v>0.7055641296359598</v>
      </c>
      <c r="J12" s="24" t="n">
        <v>0.7434066638489689</v>
      </c>
      <c r="K12" s="24" t="n">
        <v>0.7497843300913973</v>
      </c>
      <c r="L12" s="24" t="n">
        <v>0.708022345010144</v>
      </c>
      <c r="N12" s="24" t="n">
        <v>0.7244637662631583</v>
      </c>
      <c r="O12" s="24" t="n">
        <v>0.7048905214660985</v>
      </c>
      <c r="P12" s="24" t="n">
        <v>0.6829267504228504</v>
      </c>
      <c r="Q12" s="24" t="n">
        <v>0.7718701536569599</v>
      </c>
      <c r="R12" s="24" t="n">
        <v>0.6883970398394919</v>
      </c>
      <c r="S12" s="24" t="n">
        <v>0.7119853170577235</v>
      </c>
      <c r="T12" s="24" t="n">
        <v>0.7118392277064139</v>
      </c>
      <c r="U12" s="24" t="n">
        <v>0.6557591288116299</v>
      </c>
      <c r="V12" s="24" t="n">
        <v>0.700744692207831</v>
      </c>
      <c r="W12" s="24" t="n">
        <v>0.7471388424719771</v>
      </c>
      <c r="Y12" s="24" t="n">
        <v>0.6796210576243745</v>
      </c>
      <c r="Z12" s="24" t="n">
        <v>0.699938376752119</v>
      </c>
      <c r="AA12" s="24" t="n">
        <v>0.744435620881769</v>
      </c>
      <c r="AB12" s="24" t="n">
        <v>0.7026015954709185</v>
      </c>
      <c r="AD12" s="24" t="n">
        <v>0.7435107786576749</v>
      </c>
      <c r="AE12" s="24" t="n">
        <v>0.6537645672309769</v>
      </c>
      <c r="AF12" s="24" t="n">
        <v>0.6697895707026315</v>
      </c>
      <c r="AG12" s="24" t="n">
        <v>0.6710620354031088</v>
      </c>
      <c r="AH12" s="24" t="n">
        <v>0.7418747664301267</v>
      </c>
      <c r="AI12" s="24" t="n">
        <v>0.8465781781190479</v>
      </c>
      <c r="AJ12" s="24" t="n">
        <v>0.7343816228644353</v>
      </c>
      <c r="AL12" s="24" t="n">
        <v>0.7095121169959823</v>
      </c>
      <c r="AM12" s="24" t="n">
        <v>0.6348148055800996</v>
      </c>
      <c r="AN12" s="24" t="n">
        <v>0.6634900405317682</v>
      </c>
      <c r="AO12" s="24" t="n">
        <v>0.6494211709674194</v>
      </c>
      <c r="AP12" s="24" t="n">
        <v>0.7477893480302784</v>
      </c>
      <c r="AQ12" s="24" t="n">
        <v>0.7655929589444176</v>
      </c>
      <c r="AR12" s="24" t="n">
        <v>0.7620182036682883</v>
      </c>
      <c r="AS12" s="24" t="n">
        <v>0.7927174763719459</v>
      </c>
      <c r="AU12" s="24" t="n">
        <v>0.6538204259133531</v>
      </c>
      <c r="AV12" s="24" t="n">
        <v>0.7577108738091052</v>
      </c>
      <c r="AW12" s="24" t="n">
        <v>0.7015177055810836</v>
      </c>
      <c r="AX12" s="24" t="n">
        <v>0.6901263462902437</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7">
      <c r="B17"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2.xml><?xml version="1.0" encoding="utf-8"?>
<worksheet xmlns="http://schemas.openxmlformats.org/spreadsheetml/2006/main">
  <sheetPr>
    <outlinePr summaryBelow="1" summaryRight="1"/>
    <pageSetUpPr/>
  </sheetPr>
  <dimension ref="B2:H18"/>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 width="20" customWidth="1" min="6" max="6"/>
    <col width="20" customWidth="1" min="7" max="7"/>
    <col width="20" customWidth="1" min="8" max="8"/>
  </cols>
  <sheetData>
    <row r="2" ht="40" customHeight="1">
      <c r="D2" s="25" t="inlineStr">
        <is>
          <t>Grid Summary: Imagine the government had to make a choice between each of the following. Which do you think would be the best approach?</t>
        </is>
      </c>
    </row>
    <row r="6" ht="120" customHeight="1">
      <c r="C6" s="27" t="inlineStr">
        <is>
          <t>Building more prison places|Reducing overcrowding through more community sentences</t>
        </is>
      </c>
      <c r="D6" s="27" t="inlineStr">
        <is>
          <t>Keeping people in prison closer to home | Moving people in prisons to where there is better rehabilitation</t>
        </is>
      </c>
      <c r="E6" s="27" t="inlineStr">
        <is>
          <t>Investing in improving prison buildings themselves | Investing in more staff for prisons</t>
        </is>
      </c>
      <c r="F6" s="27" t="inlineStr">
        <is>
          <t>Starting rehabilitation during prison sentences and continuing when people leave | Improving rehabilitation and access to housing following release</t>
        </is>
      </c>
      <c r="G6" s="27" t="inlineStr">
        <is>
          <t>Improved pay for prison officers | Increasing the number of officers present in prisons</t>
        </is>
      </c>
      <c r="H6" s="27" t="inlineStr">
        <is>
          <t>Improved drug/alcohol treatments in prisons | Improved drug/alcohol treatments in communities</t>
        </is>
      </c>
    </row>
    <row r="7">
      <c r="B7" s="26" t="inlineStr">
        <is>
          <t>-2</t>
        </is>
      </c>
      <c r="C7" s="24" t="n">
        <v>0.2086649947177156</v>
      </c>
      <c r="D7" s="24" t="n">
        <v>0.04273181438788806</v>
      </c>
      <c r="E7" s="24" t="n">
        <v>0.08928113578010365</v>
      </c>
      <c r="F7" s="24" t="n">
        <v>0.1730857187296621</v>
      </c>
      <c r="G7" s="24" t="n">
        <v>0.1071477260958559</v>
      </c>
      <c r="H7" s="24" t="n">
        <v>0.170080315899489</v>
      </c>
    </row>
    <row r="8">
      <c r="B8" s="26" t="inlineStr">
        <is>
          <t>-1</t>
        </is>
      </c>
      <c r="C8" s="24" t="n">
        <v>0.2950479651742294</v>
      </c>
      <c r="D8" s="24" t="n">
        <v>0.142284224348566</v>
      </c>
      <c r="E8" s="24" t="n">
        <v>0.2095356332488162</v>
      </c>
      <c r="F8" s="24" t="n">
        <v>0.3214581758100225</v>
      </c>
      <c r="G8" s="24" t="n">
        <v>0.2463201134385732</v>
      </c>
      <c r="H8" s="24" t="n">
        <v>0.2802510758362364</v>
      </c>
    </row>
    <row r="9">
      <c r="B9" s="26" t="inlineStr">
        <is>
          <t>0</t>
        </is>
      </c>
      <c r="C9" s="24" t="n">
        <v>0.1066155273871087</v>
      </c>
      <c r="D9" s="24" t="n">
        <v>0.1562394598122671</v>
      </c>
      <c r="E9" s="24" t="n">
        <v>0.1742999777337772</v>
      </c>
      <c r="F9" s="24" t="n">
        <v>0.1416234438499619</v>
      </c>
      <c r="G9" s="24" t="n">
        <v>0.1734578913124993</v>
      </c>
      <c r="H9" s="24" t="n">
        <v>0.19741710945314</v>
      </c>
    </row>
    <row r="10">
      <c r="B10" s="26" t="inlineStr">
        <is>
          <t>1</t>
        </is>
      </c>
      <c r="C10" s="24" t="n">
        <v>0.2958382087740943</v>
      </c>
      <c r="D10" s="24" t="n">
        <v>0.4165246524351059</v>
      </c>
      <c r="E10" s="24" t="n">
        <v>0.3503954546944754</v>
      </c>
      <c r="F10" s="24" t="n">
        <v>0.244182660703511</v>
      </c>
      <c r="G10" s="24" t="n">
        <v>0.3185473178395271</v>
      </c>
      <c r="H10" s="24" t="n">
        <v>0.21802289649495</v>
      </c>
    </row>
    <row r="11">
      <c r="B11" s="26" t="inlineStr">
        <is>
          <t>2</t>
        </is>
      </c>
      <c r="C11" s="24" t="n">
        <v>0.09383330394685198</v>
      </c>
      <c r="D11" s="24" t="n">
        <v>0.2422198490161729</v>
      </c>
      <c r="E11" s="24" t="n">
        <v>0.1764877985428274</v>
      </c>
      <c r="F11" s="24" t="n">
        <v>0.1196500009068426</v>
      </c>
      <c r="G11" s="24" t="n">
        <v>0.1545269513135444</v>
      </c>
      <c r="H11" s="24" t="n">
        <v>0.1342286023161847</v>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8">
      <c r="B18">
        <f>HYPERLINK("#Contents!A1", "Return to Contents")</f>
        <v/>
      </c>
    </row>
  </sheetData>
  <pageMargins left="0.75" right="0.75" top="1" bottom="1" header="0.5" footer="0.5"/>
  <drawing xmlns:r="http://schemas.openxmlformats.org/officeDocument/2006/relationships" r:id="rId1"/>
</worksheet>
</file>

<file path=xl/worksheets/sheet93.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Imagine the government had to make a choice between each of the following. Which do you think would be the best approach?: Building more prison places|Reducing overcrowding through more community sentences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-2</t>
        </is>
      </c>
      <c r="C9" s="24" t="n">
        <v>0.2086649947177156</v>
      </c>
      <c r="D9" s="24" t="n">
        <v>0.2218961125426387</v>
      </c>
      <c r="E9" s="24" t="n">
        <v>0.1963485668809884</v>
      </c>
      <c r="G9" s="24" t="n">
        <v>0.1009703305904638</v>
      </c>
      <c r="H9" s="24" t="n">
        <v>0.1449289712248758</v>
      </c>
      <c r="I9" s="24" t="n">
        <v>0.2202011807087713</v>
      </c>
      <c r="J9" s="24" t="n">
        <v>0.2001232410225052</v>
      </c>
      <c r="K9" s="24" t="n">
        <v>0.2837272155504009</v>
      </c>
      <c r="L9" s="24" t="n">
        <v>0.2786478713457688</v>
      </c>
      <c r="N9" s="24" t="n">
        <v>0.2214536530238074</v>
      </c>
      <c r="O9" s="24" t="n">
        <v>0.1410319654533519</v>
      </c>
      <c r="P9" s="24" t="n">
        <v>0.1755593164486309</v>
      </c>
      <c r="Q9" s="24" t="n">
        <v>0.2123934707361432</v>
      </c>
      <c r="R9" s="24" t="n">
        <v>0.2188159996847256</v>
      </c>
      <c r="S9" s="24" t="n">
        <v>0.1560546288284839</v>
      </c>
      <c r="T9" s="24" t="n">
        <v>0.2597295076285751</v>
      </c>
      <c r="U9" s="24" t="n">
        <v>0.1730093753537525</v>
      </c>
      <c r="V9" s="24" t="n">
        <v>0.2326504344490108</v>
      </c>
      <c r="W9" s="24" t="n">
        <v>0.2923355186260411</v>
      </c>
      <c r="Y9" s="24" t="n">
        <v>0.2153209723972514</v>
      </c>
      <c r="Z9" s="24" t="n">
        <v>0.2129495854275388</v>
      </c>
      <c r="AA9" s="24" t="n">
        <v>0.2204008460210163</v>
      </c>
      <c r="AB9" s="24" t="n">
        <v>0.1867015845201157</v>
      </c>
      <c r="AD9" s="24" t="n">
        <v>0.2644437647747652</v>
      </c>
      <c r="AE9" s="24" t="n">
        <v>0.1709245996632567</v>
      </c>
      <c r="AF9" s="24" t="n">
        <v>0.1671537430938022</v>
      </c>
      <c r="AG9" s="24" t="n">
        <v>0.1696647779254276</v>
      </c>
      <c r="AH9" s="24" t="n">
        <v>0.3339680540587273</v>
      </c>
      <c r="AI9" s="24" t="n">
        <v>0.08956738424766642</v>
      </c>
      <c r="AJ9" s="24" t="n">
        <v>0.1741269774115582</v>
      </c>
      <c r="AL9" s="24" t="n">
        <v>0.2004791833132945</v>
      </c>
      <c r="AM9" s="24" t="n">
        <v>0.1786409887649163</v>
      </c>
      <c r="AN9" s="24" t="n">
        <v>0.1454868257491712</v>
      </c>
      <c r="AO9" s="24" t="n">
        <v>0.1171452262315176</v>
      </c>
      <c r="AP9" s="24" t="n">
        <v>0.318419317825219</v>
      </c>
      <c r="AQ9" s="24" t="n">
        <v>0.2028730411488759</v>
      </c>
      <c r="AR9" s="24" t="n">
        <v>0.1691060083468635</v>
      </c>
      <c r="AS9" s="24" t="n">
        <v>0.2421406163716037</v>
      </c>
      <c r="AU9" s="24" t="n">
        <v>0.08071788018165224</v>
      </c>
      <c r="AV9" s="24" t="n">
        <v>0.3765770401272508</v>
      </c>
      <c r="AW9" s="24" t="n">
        <v>0.2132816763344759</v>
      </c>
      <c r="AX9" s="24" t="n">
        <v>0.08616232953129133</v>
      </c>
    </row>
    <row r="10" ht="19" customHeight="1">
      <c r="B10" s="26" t="inlineStr">
        <is>
          <t>-1</t>
        </is>
      </c>
      <c r="C10" s="24" t="n">
        <v>0.2950479651742294</v>
      </c>
      <c r="D10" s="24" t="n">
        <v>0.3022818321984369</v>
      </c>
      <c r="E10" s="24" t="n">
        <v>0.2879873427078453</v>
      </c>
      <c r="G10" s="24" t="n">
        <v>0.3239338445591496</v>
      </c>
      <c r="H10" s="24" t="n">
        <v>0.2552742986629662</v>
      </c>
      <c r="I10" s="24" t="n">
        <v>0.2228214675802652</v>
      </c>
      <c r="J10" s="24" t="n">
        <v>0.2910088318509336</v>
      </c>
      <c r="K10" s="24" t="n">
        <v>0.3137138897842366</v>
      </c>
      <c r="L10" s="24" t="n">
        <v>0.3575394407083703</v>
      </c>
      <c r="N10" s="24" t="n">
        <v>0.3341812309612812</v>
      </c>
      <c r="O10" s="24" t="n">
        <v>0.3221815919430117</v>
      </c>
      <c r="P10" s="24" t="n">
        <v>0.282888898148535</v>
      </c>
      <c r="Q10" s="24" t="n">
        <v>0.3652027898951936</v>
      </c>
      <c r="R10" s="24" t="n">
        <v>0.259486204500901</v>
      </c>
      <c r="S10" s="24" t="n">
        <v>0.3355200903547196</v>
      </c>
      <c r="T10" s="24" t="n">
        <v>0.2600881229573335</v>
      </c>
      <c r="U10" s="24" t="n">
        <v>0.2760533070361579</v>
      </c>
      <c r="V10" s="24" t="n">
        <v>0.2895040144222804</v>
      </c>
      <c r="W10" s="24" t="n">
        <v>0.2706328138278478</v>
      </c>
      <c r="Y10" s="24" t="n">
        <v>0.2788041739039747</v>
      </c>
      <c r="Z10" s="24" t="n">
        <v>0.3312039991582941</v>
      </c>
      <c r="AA10" s="24" t="n">
        <v>0.2875998723883274</v>
      </c>
      <c r="AB10" s="24" t="n">
        <v>0.2816156181222392</v>
      </c>
      <c r="AD10" s="24" t="n">
        <v>0.3395502789728993</v>
      </c>
      <c r="AE10" s="24" t="n">
        <v>0.3003747947423266</v>
      </c>
      <c r="AF10" s="24" t="n">
        <v>0.2962145077416204</v>
      </c>
      <c r="AG10" s="24" t="n">
        <v>0.1980484142286574</v>
      </c>
      <c r="AH10" s="24" t="n">
        <v>0.3012805508694129</v>
      </c>
      <c r="AI10" s="24" t="n">
        <v>0.2682082052415691</v>
      </c>
      <c r="AJ10" s="24" t="n">
        <v>0.2741626366008704</v>
      </c>
      <c r="AL10" s="24" t="n">
        <v>0.3560338238359971</v>
      </c>
      <c r="AM10" s="24" t="n">
        <v>0.2810619718716776</v>
      </c>
      <c r="AN10" s="24" t="n">
        <v>0.2842306194883712</v>
      </c>
      <c r="AO10" s="24" t="n">
        <v>0.2640534687411963</v>
      </c>
      <c r="AP10" s="24" t="n">
        <v>0.2942276299099161</v>
      </c>
      <c r="AQ10" s="24" t="n">
        <v>0.2498568054891779</v>
      </c>
      <c r="AR10" s="24" t="n">
        <v>0.3195232431094951</v>
      </c>
      <c r="AS10" s="24" t="n">
        <v>0.2909158981666072</v>
      </c>
      <c r="AU10" s="24" t="n">
        <v>0.2128257525453441</v>
      </c>
      <c r="AV10" s="24" t="n">
        <v>0.3503317296286905</v>
      </c>
      <c r="AW10" s="24" t="n">
        <v>0.3223303294641697</v>
      </c>
      <c r="AX10" s="24" t="n">
        <v>0.2515721418930619</v>
      </c>
    </row>
    <row r="11" ht="19" customHeight="1">
      <c r="B11" s="26" t="inlineStr">
        <is>
          <t>0</t>
        </is>
      </c>
      <c r="C11" s="24" t="n">
        <v>0.1066155273871087</v>
      </c>
      <c r="D11" s="24" t="n">
        <v>0.09501891732231224</v>
      </c>
      <c r="E11" s="24" t="n">
        <v>0.1174743677963308</v>
      </c>
      <c r="G11" s="24" t="n">
        <v>0.09581371936376308</v>
      </c>
      <c r="H11" s="24" t="n">
        <v>0.08005146218880428</v>
      </c>
      <c r="I11" s="24" t="n">
        <v>0.09953299113193571</v>
      </c>
      <c r="J11" s="24" t="n">
        <v>0.1185184024653061</v>
      </c>
      <c r="K11" s="24" t="n">
        <v>0.1020856254140121</v>
      </c>
      <c r="L11" s="24" t="n">
        <v>0.1344373235016031</v>
      </c>
      <c r="N11" s="24" t="n">
        <v>0.1257564120792392</v>
      </c>
      <c r="O11" s="24" t="n">
        <v>0.1061066989075367</v>
      </c>
      <c r="P11" s="24" t="n">
        <v>0.07189664718541407</v>
      </c>
      <c r="Q11" s="24" t="n">
        <v>0.09662202403474011</v>
      </c>
      <c r="R11" s="24" t="n">
        <v>0.1019679250771218</v>
      </c>
      <c r="S11" s="24" t="n">
        <v>0.1331158000644088</v>
      </c>
      <c r="T11" s="24" t="n">
        <v>0.09447731587959854</v>
      </c>
      <c r="U11" s="24" t="n">
        <v>0.1300221069896744</v>
      </c>
      <c r="V11" s="24" t="n">
        <v>0.1067385485137865</v>
      </c>
      <c r="W11" s="24" t="n">
        <v>0.09953305250761232</v>
      </c>
      <c r="Y11" s="24" t="n">
        <v>0.08662221018117273</v>
      </c>
      <c r="Z11" s="24" t="n">
        <v>0.1184585980587449</v>
      </c>
      <c r="AA11" s="24" t="n">
        <v>0.1047280801672882</v>
      </c>
      <c r="AB11" s="24" t="n">
        <v>0.1175761561658032</v>
      </c>
      <c r="AD11" s="24" t="n">
        <v>0.1179567835487039</v>
      </c>
      <c r="AE11" s="24" t="n">
        <v>0.0957420483440875</v>
      </c>
      <c r="AF11" s="24" t="n">
        <v>0.09819466110686284</v>
      </c>
      <c r="AG11" s="24" t="n">
        <v>0.1514129323878022</v>
      </c>
      <c r="AH11" s="24" t="n">
        <v>0.08431910955803162</v>
      </c>
      <c r="AI11" s="24" t="n">
        <v>0.1552129800327941</v>
      </c>
      <c r="AJ11" s="24" t="n">
        <v>0.1147350507152345</v>
      </c>
      <c r="AL11" s="24" t="n">
        <v>0.09350798470353469</v>
      </c>
      <c r="AM11" s="24" t="n">
        <v>0.08094574963088023</v>
      </c>
      <c r="AN11" s="24" t="n">
        <v>0.10672021087723</v>
      </c>
      <c r="AO11" s="24" t="n">
        <v>0.1170622498976735</v>
      </c>
      <c r="AP11" s="24" t="n">
        <v>0.104810846566526</v>
      </c>
      <c r="AQ11" s="24" t="n">
        <v>0.1346764270026987</v>
      </c>
      <c r="AR11" s="24" t="n">
        <v>0.1464953713519329</v>
      </c>
      <c r="AS11" s="24" t="n">
        <v>0.1261749516352157</v>
      </c>
      <c r="AU11" s="24" t="n">
        <v>0.09125633375066208</v>
      </c>
      <c r="AV11" s="24" t="n">
        <v>0.1077094986804275</v>
      </c>
      <c r="AW11" s="24" t="n">
        <v>0.07339797286783287</v>
      </c>
      <c r="AX11" s="24" t="n">
        <v>0.1932569906814816</v>
      </c>
    </row>
    <row r="12" ht="19" customHeight="1">
      <c r="B12" s="26" t="inlineStr">
        <is>
          <t>1</t>
        </is>
      </c>
      <c r="C12" s="24" t="n">
        <v>0.2958382087740943</v>
      </c>
      <c r="D12" s="24" t="n">
        <v>0.2869891370003826</v>
      </c>
      <c r="E12" s="24" t="n">
        <v>0.3044578519032631</v>
      </c>
      <c r="G12" s="24" t="n">
        <v>0.3694844127901016</v>
      </c>
      <c r="H12" s="24" t="n">
        <v>0.3667514221954827</v>
      </c>
      <c r="I12" s="24" t="n">
        <v>0.3549678774013932</v>
      </c>
      <c r="J12" s="24" t="n">
        <v>0.3006089696455985</v>
      </c>
      <c r="K12" s="24" t="n">
        <v>0.238976949807947</v>
      </c>
      <c r="L12" s="24" t="n">
        <v>0.1761034067626319</v>
      </c>
      <c r="N12" s="24" t="n">
        <v>0.2618543820934574</v>
      </c>
      <c r="O12" s="24" t="n">
        <v>0.3088663634012584</v>
      </c>
      <c r="P12" s="24" t="n">
        <v>0.3736281589619894</v>
      </c>
      <c r="Q12" s="24" t="n">
        <v>0.2701238070645882</v>
      </c>
      <c r="R12" s="24" t="n">
        <v>0.3024784169915907</v>
      </c>
      <c r="S12" s="24" t="n">
        <v>0.2839310212080199</v>
      </c>
      <c r="T12" s="24" t="n">
        <v>0.284374229210026</v>
      </c>
      <c r="U12" s="24" t="n">
        <v>0.3009047887797425</v>
      </c>
      <c r="V12" s="24" t="n">
        <v>0.2643163976783433</v>
      </c>
      <c r="W12" s="24" t="n">
        <v>0.2921877282403075</v>
      </c>
      <c r="Y12" s="24" t="n">
        <v>0.2996625943371678</v>
      </c>
      <c r="Z12" s="24" t="n">
        <v>0.2642122459594812</v>
      </c>
      <c r="AA12" s="24" t="n">
        <v>0.3027934096489925</v>
      </c>
      <c r="AB12" s="24" t="n">
        <v>0.3184150449976331</v>
      </c>
      <c r="AD12" s="24" t="n">
        <v>0.2006399805837566</v>
      </c>
      <c r="AE12" s="24" t="n">
        <v>0.316699483066488</v>
      </c>
      <c r="AF12" s="24" t="n">
        <v>0.3852564838799126</v>
      </c>
      <c r="AG12" s="24" t="n">
        <v>0.3448827762769789</v>
      </c>
      <c r="AH12" s="24" t="n">
        <v>0.2323452186325883</v>
      </c>
      <c r="AI12" s="24" t="n">
        <v>0.4125961102653874</v>
      </c>
      <c r="AJ12" s="24" t="n">
        <v>0.3270676058577757</v>
      </c>
      <c r="AL12" s="24" t="n">
        <v>0.2647302120182774</v>
      </c>
      <c r="AM12" s="24" t="n">
        <v>0.3345744063047063</v>
      </c>
      <c r="AN12" s="24" t="n">
        <v>0.3914655105123613</v>
      </c>
      <c r="AO12" s="24" t="n">
        <v>0.3613916079740928</v>
      </c>
      <c r="AP12" s="24" t="n">
        <v>0.2085163762176309</v>
      </c>
      <c r="AQ12" s="24" t="n">
        <v>0.3103437225653579</v>
      </c>
      <c r="AR12" s="24" t="n">
        <v>0.2999335567799853</v>
      </c>
      <c r="AS12" s="24" t="n">
        <v>0.2846830773055509</v>
      </c>
      <c r="AU12" s="24" t="n">
        <v>0.4609472302303337</v>
      </c>
      <c r="AV12" s="24" t="n">
        <v>0.1266692191863604</v>
      </c>
      <c r="AW12" s="24" t="n">
        <v>0.2808183577515508</v>
      </c>
      <c r="AX12" s="24" t="n">
        <v>0.3952752525064619</v>
      </c>
    </row>
    <row r="13" ht="19" customHeight="1">
      <c r="B13" s="26" t="inlineStr">
        <is>
          <t>2</t>
        </is>
      </c>
      <c r="C13" s="24" t="n">
        <v>0.09383330394685198</v>
      </c>
      <c r="D13" s="24" t="n">
        <v>0.09381400093622955</v>
      </c>
      <c r="E13" s="24" t="n">
        <v>0.09373187071157246</v>
      </c>
      <c r="G13" s="24" t="n">
        <v>0.109797692696522</v>
      </c>
      <c r="H13" s="24" t="n">
        <v>0.1529938457278711</v>
      </c>
      <c r="I13" s="24" t="n">
        <v>0.1024764831776346</v>
      </c>
      <c r="J13" s="24" t="n">
        <v>0.08974055501565666</v>
      </c>
      <c r="K13" s="24" t="n">
        <v>0.06149631944340313</v>
      </c>
      <c r="L13" s="24" t="n">
        <v>0.05327195768162563</v>
      </c>
      <c r="N13" s="24" t="n">
        <v>0.05675432184221455</v>
      </c>
      <c r="O13" s="24" t="n">
        <v>0.1218133802948413</v>
      </c>
      <c r="P13" s="24" t="n">
        <v>0.09602697925543072</v>
      </c>
      <c r="Q13" s="24" t="n">
        <v>0.05565790826933495</v>
      </c>
      <c r="R13" s="24" t="n">
        <v>0.117251453745661</v>
      </c>
      <c r="S13" s="24" t="n">
        <v>0.09137845954436767</v>
      </c>
      <c r="T13" s="24" t="n">
        <v>0.1013308243244671</v>
      </c>
      <c r="U13" s="24" t="n">
        <v>0.1200104218406726</v>
      </c>
      <c r="V13" s="24" t="n">
        <v>0.1067906049365792</v>
      </c>
      <c r="W13" s="24" t="n">
        <v>0.04531088679819132</v>
      </c>
      <c r="Y13" s="24" t="n">
        <v>0.1195900491804333</v>
      </c>
      <c r="Z13" s="24" t="n">
        <v>0.07317557139594111</v>
      </c>
      <c r="AA13" s="24" t="n">
        <v>0.08447779177437542</v>
      </c>
      <c r="AB13" s="24" t="n">
        <v>0.09569159619420899</v>
      </c>
      <c r="AD13" s="24" t="n">
        <v>0.07740919211987503</v>
      </c>
      <c r="AE13" s="24" t="n">
        <v>0.1162590741838411</v>
      </c>
      <c r="AF13" s="24" t="n">
        <v>0.05318060417780194</v>
      </c>
      <c r="AG13" s="24" t="n">
        <v>0.1359910991811336</v>
      </c>
      <c r="AH13" s="24" t="n">
        <v>0.04808706688123969</v>
      </c>
      <c r="AI13" s="24" t="n">
        <v>0.0744153202125831</v>
      </c>
      <c r="AJ13" s="24" t="n">
        <v>0.1099077294145613</v>
      </c>
      <c r="AL13" s="24" t="n">
        <v>0.08524879612889609</v>
      </c>
      <c r="AM13" s="24" t="n">
        <v>0.1247768834278195</v>
      </c>
      <c r="AN13" s="24" t="n">
        <v>0.07209683337286647</v>
      </c>
      <c r="AO13" s="24" t="n">
        <v>0.1403474471555201</v>
      </c>
      <c r="AP13" s="24" t="n">
        <v>0.07402582948070793</v>
      </c>
      <c r="AQ13" s="24" t="n">
        <v>0.1022500037938893</v>
      </c>
      <c r="AR13" s="24" t="n">
        <v>0.06494182041172315</v>
      </c>
      <c r="AS13" s="24" t="n">
        <v>0.05608545652102247</v>
      </c>
      <c r="AU13" s="24" t="n">
        <v>0.1542528032920079</v>
      </c>
      <c r="AV13" s="24" t="n">
        <v>0.03871251237727073</v>
      </c>
      <c r="AW13" s="24" t="n">
        <v>0.1101716635819708</v>
      </c>
      <c r="AX13" s="24" t="n">
        <v>0.07373328538770324</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4.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Imagine the government had to make a choice between each of the following. Which do you think would be the best approach?: Keeping people in prison closer to home | Moving people in prisons to where there is better rehabilitation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-2</t>
        </is>
      </c>
      <c r="C9" s="24" t="n">
        <v>0.04273181438788806</v>
      </c>
      <c r="D9" s="24" t="n">
        <v>0.03954826416399772</v>
      </c>
      <c r="E9" s="24" t="n">
        <v>0.04597431553822708</v>
      </c>
      <c r="G9" s="24" t="n">
        <v>0.02969967388831091</v>
      </c>
      <c r="H9" s="24" t="n">
        <v>0.03435097222364981</v>
      </c>
      <c r="I9" s="24" t="n">
        <v>0.05123289102047913</v>
      </c>
      <c r="J9" s="24" t="n">
        <v>0.0359443173618709</v>
      </c>
      <c r="K9" s="24" t="n">
        <v>0.05291763331670184</v>
      </c>
      <c r="L9" s="24" t="n">
        <v>0.04992104950662325</v>
      </c>
      <c r="N9" s="24" t="n">
        <v>0.01887731477476573</v>
      </c>
      <c r="O9" s="24" t="n">
        <v>0.0528822014096104</v>
      </c>
      <c r="P9" s="24" t="n">
        <v>0.04273480437323374</v>
      </c>
      <c r="Q9" s="24" t="n">
        <v>0.03790115047868071</v>
      </c>
      <c r="R9" s="24" t="n">
        <v>0.03198428304249097</v>
      </c>
      <c r="S9" s="24" t="n">
        <v>0.04686866412989369</v>
      </c>
      <c r="T9" s="24" t="n">
        <v>0.06338394666974115</v>
      </c>
      <c r="U9" s="24" t="n">
        <v>0.03817055378195476</v>
      </c>
      <c r="V9" s="24" t="n">
        <v>0.04578029460011735</v>
      </c>
      <c r="W9" s="24" t="n">
        <v>0.04190863983678173</v>
      </c>
      <c r="Y9" s="24" t="n">
        <v>0.0442474390256334</v>
      </c>
      <c r="Z9" s="24" t="n">
        <v>0.04541136179703419</v>
      </c>
      <c r="AA9" s="24" t="n">
        <v>0.03066647875397616</v>
      </c>
      <c r="AB9" s="24" t="n">
        <v>0.04893106492627187</v>
      </c>
      <c r="AD9" s="24" t="n">
        <v>0.05929464551341708</v>
      </c>
      <c r="AE9" s="24" t="n">
        <v>0.03836390357840069</v>
      </c>
      <c r="AF9" s="24" t="n">
        <v>0.03954952196925021</v>
      </c>
      <c r="AG9" s="24" t="n">
        <v>0.04261299684949395</v>
      </c>
      <c r="AH9" s="24" t="n">
        <v>0.0463337858533207</v>
      </c>
      <c r="AI9" s="24" t="n">
        <v>0.02101485368434615</v>
      </c>
      <c r="AJ9" s="24" t="n">
        <v>0.0365506955649771</v>
      </c>
      <c r="AL9" s="24" t="n">
        <v>0.0377591099243463</v>
      </c>
      <c r="AM9" s="24" t="n">
        <v>0.03805204198982282</v>
      </c>
      <c r="AN9" s="24" t="n">
        <v>0.05723287531425551</v>
      </c>
      <c r="AO9" s="24" t="n">
        <v>0.03239183428707249</v>
      </c>
      <c r="AP9" s="24" t="n">
        <v>0.06102959521150347</v>
      </c>
      <c r="AQ9" s="24" t="n">
        <v>0.04316477292095596</v>
      </c>
      <c r="AR9" s="24" t="n">
        <v>0.01558201134011817</v>
      </c>
      <c r="AS9" s="24" t="n">
        <v>0.03338904349434423</v>
      </c>
      <c r="AU9" s="24" t="n">
        <v>0.04706149757436439</v>
      </c>
      <c r="AV9" s="24" t="n">
        <v>0.03593711238202131</v>
      </c>
      <c r="AW9" s="24" t="n">
        <v>0.04917927889593354</v>
      </c>
      <c r="AX9" s="24" t="n">
        <v>0.03495470564072183</v>
      </c>
    </row>
    <row r="10" ht="19" customHeight="1">
      <c r="B10" s="26" t="inlineStr">
        <is>
          <t>-1</t>
        </is>
      </c>
      <c r="C10" s="24" t="n">
        <v>0.142284224348566</v>
      </c>
      <c r="D10" s="24" t="n">
        <v>0.1610117233856479</v>
      </c>
      <c r="E10" s="24" t="n">
        <v>0.1243918406466727</v>
      </c>
      <c r="G10" s="24" t="n">
        <v>0.1424219550555306</v>
      </c>
      <c r="H10" s="24" t="n">
        <v>0.1516271172640949</v>
      </c>
      <c r="I10" s="24" t="n">
        <v>0.1340435329559954</v>
      </c>
      <c r="J10" s="24" t="n">
        <v>0.1416737870067806</v>
      </c>
      <c r="K10" s="24" t="n">
        <v>0.1324619772604159</v>
      </c>
      <c r="L10" s="24" t="n">
        <v>0.1483628096881332</v>
      </c>
      <c r="N10" s="24" t="n">
        <v>0.1371328907319589</v>
      </c>
      <c r="O10" s="24" t="n">
        <v>0.1273636256092116</v>
      </c>
      <c r="P10" s="24" t="n">
        <v>0.1621035541552661</v>
      </c>
      <c r="Q10" s="24" t="n">
        <v>0.1247924733072888</v>
      </c>
      <c r="R10" s="24" t="n">
        <v>0.1423843157169516</v>
      </c>
      <c r="S10" s="24" t="n">
        <v>0.1662371252776013</v>
      </c>
      <c r="T10" s="24" t="n">
        <v>0.1398045777926183</v>
      </c>
      <c r="U10" s="24" t="n">
        <v>0.1259688010363195</v>
      </c>
      <c r="V10" s="24" t="n">
        <v>0.1495147123625865</v>
      </c>
      <c r="W10" s="24" t="n">
        <v>0.1356597605569288</v>
      </c>
      <c r="Y10" s="24" t="n">
        <v>0.1459263244609965</v>
      </c>
      <c r="Z10" s="24" t="n">
        <v>0.1638462245874968</v>
      </c>
      <c r="AA10" s="24" t="n">
        <v>0.1420160521987085</v>
      </c>
      <c r="AB10" s="24" t="n">
        <v>0.1162053914710055</v>
      </c>
      <c r="AD10" s="24" t="n">
        <v>0.1186191497707308</v>
      </c>
      <c r="AE10" s="24" t="n">
        <v>0.1485125954602549</v>
      </c>
      <c r="AF10" s="24" t="n">
        <v>0.1803089636633837</v>
      </c>
      <c r="AG10" s="24" t="n">
        <v>0.1520081054403117</v>
      </c>
      <c r="AH10" s="24" t="n">
        <v>0.1542845820737414</v>
      </c>
      <c r="AI10" s="24" t="n">
        <v>0.1191151457382321</v>
      </c>
      <c r="AJ10" s="24" t="n">
        <v>0.1297250888635414</v>
      </c>
      <c r="AL10" s="24" t="n">
        <v>0.1427037283643205</v>
      </c>
      <c r="AM10" s="24" t="n">
        <v>0.1516692332806072</v>
      </c>
      <c r="AN10" s="24" t="n">
        <v>0.1521754656765787</v>
      </c>
      <c r="AO10" s="24" t="n">
        <v>0.1337576277441754</v>
      </c>
      <c r="AP10" s="24" t="n">
        <v>0.1496873777551038</v>
      </c>
      <c r="AQ10" s="24" t="n">
        <v>0.1200611232951434</v>
      </c>
      <c r="AR10" s="24" t="n">
        <v>0.1051720313241295</v>
      </c>
      <c r="AS10" s="24" t="n">
        <v>0.1702595070249995</v>
      </c>
      <c r="AU10" s="24" t="n">
        <v>0.1735946013597396</v>
      </c>
      <c r="AV10" s="24" t="n">
        <v>0.1122318184701786</v>
      </c>
      <c r="AW10" s="24" t="n">
        <v>0.1216779819869148</v>
      </c>
      <c r="AX10" s="24" t="n">
        <v>0.1947742977675276</v>
      </c>
    </row>
    <row r="11" ht="19" customHeight="1">
      <c r="B11" s="26" t="inlineStr">
        <is>
          <t>0</t>
        </is>
      </c>
      <c r="C11" s="24" t="n">
        <v>0.1562394598122671</v>
      </c>
      <c r="D11" s="24" t="n">
        <v>0.1667247540202158</v>
      </c>
      <c r="E11" s="24" t="n">
        <v>0.1460451889404412</v>
      </c>
      <c r="G11" s="24" t="n">
        <v>0.1298317465057622</v>
      </c>
      <c r="H11" s="24" t="n">
        <v>0.0965766649050287</v>
      </c>
      <c r="I11" s="24" t="n">
        <v>0.1646449180870048</v>
      </c>
      <c r="J11" s="24" t="n">
        <v>0.1438947798487249</v>
      </c>
      <c r="K11" s="24" t="n">
        <v>0.1693175498103949</v>
      </c>
      <c r="L11" s="24" t="n">
        <v>0.216563471144785</v>
      </c>
      <c r="N11" s="24" t="n">
        <v>0.1544264133991683</v>
      </c>
      <c r="O11" s="24" t="n">
        <v>0.1471099191405065</v>
      </c>
      <c r="P11" s="24" t="n">
        <v>0.1741581606157446</v>
      </c>
      <c r="Q11" s="24" t="n">
        <v>0.1486256765671635</v>
      </c>
      <c r="R11" s="24" t="n">
        <v>0.1086505143745979</v>
      </c>
      <c r="S11" s="24" t="n">
        <v>0.1161094710007745</v>
      </c>
      <c r="T11" s="24" t="n">
        <v>0.1391833498198817</v>
      </c>
      <c r="U11" s="24" t="n">
        <v>0.1570751607229796</v>
      </c>
      <c r="V11" s="24" t="n">
        <v>0.1780905439791075</v>
      </c>
      <c r="W11" s="24" t="n">
        <v>0.2139223796521319</v>
      </c>
      <c r="Y11" s="24" t="n">
        <v>0.154686008096222</v>
      </c>
      <c r="Z11" s="24" t="n">
        <v>0.1538679923190081</v>
      </c>
      <c r="AA11" s="24" t="n">
        <v>0.1583774015210752</v>
      </c>
      <c r="AB11" s="24" t="n">
        <v>0.1584973822198474</v>
      </c>
      <c r="AD11" s="24" t="n">
        <v>0.1997697578929748</v>
      </c>
      <c r="AE11" s="24" t="n">
        <v>0.1447680892676226</v>
      </c>
      <c r="AF11" s="24" t="n">
        <v>0.1396892783751636</v>
      </c>
      <c r="AG11" s="24" t="n">
        <v>0.166106147984697</v>
      </c>
      <c r="AH11" s="24" t="n">
        <v>0.1487152748993773</v>
      </c>
      <c r="AI11" s="24" t="n">
        <v>0.2676219028466431</v>
      </c>
      <c r="AJ11" s="24" t="n">
        <v>0.1345373489271182</v>
      </c>
      <c r="AL11" s="24" t="n">
        <v>0.184454370058785</v>
      </c>
      <c r="AM11" s="24" t="n">
        <v>0.1242698352324378</v>
      </c>
      <c r="AN11" s="24" t="n">
        <v>0.1703537823636785</v>
      </c>
      <c r="AO11" s="24" t="n">
        <v>0.1285404507722904</v>
      </c>
      <c r="AP11" s="24" t="n">
        <v>0.1731313191087369</v>
      </c>
      <c r="AQ11" s="24" t="n">
        <v>0.1323988301467746</v>
      </c>
      <c r="AR11" s="24" t="n">
        <v>0.1986949140706362</v>
      </c>
      <c r="AS11" s="24" t="n">
        <v>0.1206967264657341</v>
      </c>
      <c r="AU11" s="24" t="n">
        <v>0.1322927940157926</v>
      </c>
      <c r="AV11" s="24" t="n">
        <v>0.1925829508213117</v>
      </c>
      <c r="AW11" s="24" t="n">
        <v>0.1209980349094361</v>
      </c>
      <c r="AX11" s="24" t="n">
        <v>0.2004002713926712</v>
      </c>
    </row>
    <row r="12" ht="19" customHeight="1">
      <c r="B12" s="26" t="inlineStr">
        <is>
          <t>1</t>
        </is>
      </c>
      <c r="C12" s="24" t="n">
        <v>0.4165246524351059</v>
      </c>
      <c r="D12" s="24" t="n">
        <v>0.3926616812427466</v>
      </c>
      <c r="E12" s="24" t="n">
        <v>0.4393445766380147</v>
      </c>
      <c r="G12" s="24" t="n">
        <v>0.460502103292139</v>
      </c>
      <c r="H12" s="24" t="n">
        <v>0.4117024242892086</v>
      </c>
      <c r="I12" s="24" t="n">
        <v>0.3923274854619433</v>
      </c>
      <c r="J12" s="24" t="n">
        <v>0.4400523424290297</v>
      </c>
      <c r="K12" s="24" t="n">
        <v>0.4242654305184368</v>
      </c>
      <c r="L12" s="24" t="n">
        <v>0.3867478229638712</v>
      </c>
      <c r="N12" s="24" t="n">
        <v>0.3963107227564345</v>
      </c>
      <c r="O12" s="24" t="n">
        <v>0.4009503073652494</v>
      </c>
      <c r="P12" s="24" t="n">
        <v>0.4047880023174336</v>
      </c>
      <c r="Q12" s="24" t="n">
        <v>0.433823180264072</v>
      </c>
      <c r="R12" s="24" t="n">
        <v>0.4626360882513946</v>
      </c>
      <c r="S12" s="24" t="n">
        <v>0.5008778065216961</v>
      </c>
      <c r="T12" s="24" t="n">
        <v>0.3866555338871369</v>
      </c>
      <c r="U12" s="24" t="n">
        <v>0.4148320152059068</v>
      </c>
      <c r="V12" s="24" t="n">
        <v>0.3703135597647433</v>
      </c>
      <c r="W12" s="24" t="n">
        <v>0.412187391752969</v>
      </c>
      <c r="Y12" s="24" t="n">
        <v>0.3999998722058053</v>
      </c>
      <c r="Z12" s="24" t="n">
        <v>0.3912750144314667</v>
      </c>
      <c r="AA12" s="24" t="n">
        <v>0.428762536724013</v>
      </c>
      <c r="AB12" s="24" t="n">
        <v>0.44981120115629</v>
      </c>
      <c r="AD12" s="24" t="n">
        <v>0.3750576886728292</v>
      </c>
      <c r="AE12" s="24" t="n">
        <v>0.4356860492131293</v>
      </c>
      <c r="AF12" s="24" t="n">
        <v>0.4403604697013393</v>
      </c>
      <c r="AG12" s="24" t="n">
        <v>0.4388082223658942</v>
      </c>
      <c r="AH12" s="24" t="n">
        <v>0.3508499813616634</v>
      </c>
      <c r="AI12" s="24" t="n">
        <v>0.4002066911411002</v>
      </c>
      <c r="AJ12" s="24" t="n">
        <v>0.4526139664458075</v>
      </c>
      <c r="AL12" s="24" t="n">
        <v>0.3940401504682757</v>
      </c>
      <c r="AM12" s="24" t="n">
        <v>0.4317063209318426</v>
      </c>
      <c r="AN12" s="24" t="n">
        <v>0.4494075291581032</v>
      </c>
      <c r="AO12" s="24" t="n">
        <v>0.4750076755547455</v>
      </c>
      <c r="AP12" s="24" t="n">
        <v>0.3374122581312974</v>
      </c>
      <c r="AQ12" s="24" t="n">
        <v>0.4671173551582575</v>
      </c>
      <c r="AR12" s="24" t="n">
        <v>0.4688839360044249</v>
      </c>
      <c r="AS12" s="24" t="n">
        <v>0.4317949047144062</v>
      </c>
      <c r="AU12" s="24" t="n">
        <v>0.4370124903860007</v>
      </c>
      <c r="AV12" s="24" t="n">
        <v>0.3687684596353841</v>
      </c>
      <c r="AW12" s="24" t="n">
        <v>0.4206790201094232</v>
      </c>
      <c r="AX12" s="24" t="n">
        <v>0.4599999667263716</v>
      </c>
    </row>
    <row r="13" ht="19" customHeight="1">
      <c r="B13" s="26" t="inlineStr">
        <is>
          <t>2</t>
        </is>
      </c>
      <c r="C13" s="24" t="n">
        <v>0.2422198490161729</v>
      </c>
      <c r="D13" s="24" t="n">
        <v>0.2400535771873921</v>
      </c>
      <c r="E13" s="24" t="n">
        <v>0.2442440782366443</v>
      </c>
      <c r="G13" s="24" t="n">
        <v>0.2375445212582575</v>
      </c>
      <c r="H13" s="24" t="n">
        <v>0.3057428213180181</v>
      </c>
      <c r="I13" s="24" t="n">
        <v>0.2577511724745774</v>
      </c>
      <c r="J13" s="24" t="n">
        <v>0.2384347733535939</v>
      </c>
      <c r="K13" s="24" t="n">
        <v>0.2210374090940502</v>
      </c>
      <c r="L13" s="24" t="n">
        <v>0.1984048466965873</v>
      </c>
      <c r="N13" s="24" t="n">
        <v>0.2932526583376722</v>
      </c>
      <c r="O13" s="24" t="n">
        <v>0.2716939464754221</v>
      </c>
      <c r="P13" s="24" t="n">
        <v>0.216215478538322</v>
      </c>
      <c r="Q13" s="24" t="n">
        <v>0.2548575193827949</v>
      </c>
      <c r="R13" s="24" t="n">
        <v>0.254344798614565</v>
      </c>
      <c r="S13" s="24" t="n">
        <v>0.1699069330700343</v>
      </c>
      <c r="T13" s="24" t="n">
        <v>0.2709725918306221</v>
      </c>
      <c r="U13" s="24" t="n">
        <v>0.2639534692528392</v>
      </c>
      <c r="V13" s="24" t="n">
        <v>0.2563008892934456</v>
      </c>
      <c r="W13" s="24" t="n">
        <v>0.1963218282011887</v>
      </c>
      <c r="Y13" s="24" t="n">
        <v>0.2551403562113426</v>
      </c>
      <c r="Z13" s="24" t="n">
        <v>0.2455994068649943</v>
      </c>
      <c r="AA13" s="24" t="n">
        <v>0.2401775308022271</v>
      </c>
      <c r="AB13" s="24" t="n">
        <v>0.2265549602265853</v>
      </c>
      <c r="AD13" s="24" t="n">
        <v>0.2472587581500482</v>
      </c>
      <c r="AE13" s="24" t="n">
        <v>0.2326693624805925</v>
      </c>
      <c r="AF13" s="24" t="n">
        <v>0.2000917662908634</v>
      </c>
      <c r="AG13" s="24" t="n">
        <v>0.200464527359603</v>
      </c>
      <c r="AH13" s="24" t="n">
        <v>0.2998163758118972</v>
      </c>
      <c r="AI13" s="24" t="n">
        <v>0.1920414065896785</v>
      </c>
      <c r="AJ13" s="24" t="n">
        <v>0.2465729001985558</v>
      </c>
      <c r="AL13" s="24" t="n">
        <v>0.2410426411842724</v>
      </c>
      <c r="AM13" s="24" t="n">
        <v>0.2543025685652895</v>
      </c>
      <c r="AN13" s="24" t="n">
        <v>0.1708303474873843</v>
      </c>
      <c r="AO13" s="24" t="n">
        <v>0.2303024116417164</v>
      </c>
      <c r="AP13" s="24" t="n">
        <v>0.2787394497933585</v>
      </c>
      <c r="AQ13" s="24" t="n">
        <v>0.2372579184788685</v>
      </c>
      <c r="AR13" s="24" t="n">
        <v>0.2116671072606913</v>
      </c>
      <c r="AS13" s="24" t="n">
        <v>0.2438598183005158</v>
      </c>
      <c r="AU13" s="24" t="n">
        <v>0.2100386166641027</v>
      </c>
      <c r="AV13" s="24" t="n">
        <v>0.2904796586911041</v>
      </c>
      <c r="AW13" s="24" t="n">
        <v>0.2874656840982924</v>
      </c>
      <c r="AX13" s="24" t="n">
        <v>0.1098707584727078</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5.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Imagine the government had to make a choice between each of the following. Which do you think would be the best approach?: Investing in improving prison buildings themselves | Investing in more staff for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-2</t>
        </is>
      </c>
      <c r="C9" s="24" t="n">
        <v>0.08928113578010365</v>
      </c>
      <c r="D9" s="24" t="n">
        <v>0.09515894924118576</v>
      </c>
      <c r="E9" s="24" t="n">
        <v>0.08379940803096611</v>
      </c>
      <c r="G9" s="24" t="n">
        <v>0.1049778477946155</v>
      </c>
      <c r="H9" s="24" t="n">
        <v>0.1216339746413128</v>
      </c>
      <c r="I9" s="24" t="n">
        <v>0.1023663963028303</v>
      </c>
      <c r="J9" s="24" t="n">
        <v>0.04313811363241989</v>
      </c>
      <c r="K9" s="24" t="n">
        <v>0.08225575378497223</v>
      </c>
      <c r="L9" s="24" t="n">
        <v>0.084216062149424</v>
      </c>
      <c r="N9" s="24" t="n">
        <v>0.0499792045144429</v>
      </c>
      <c r="O9" s="24" t="n">
        <v>0.06915136794708286</v>
      </c>
      <c r="P9" s="24" t="n">
        <v>0.08676204991832613</v>
      </c>
      <c r="Q9" s="24" t="n">
        <v>0.06563360390855083</v>
      </c>
      <c r="R9" s="24" t="n">
        <v>0.07045306671148022</v>
      </c>
      <c r="S9" s="24" t="n">
        <v>0.07776391733292418</v>
      </c>
      <c r="T9" s="24" t="n">
        <v>0.08564197380275887</v>
      </c>
      <c r="U9" s="24" t="n">
        <v>0.1094905193885575</v>
      </c>
      <c r="V9" s="24" t="n">
        <v>0.1262902086655348</v>
      </c>
      <c r="W9" s="24" t="n">
        <v>0.08916664210115575</v>
      </c>
      <c r="Y9" s="24" t="n">
        <v>0.0966649296266396</v>
      </c>
      <c r="Z9" s="24" t="n">
        <v>0.0852422290763048</v>
      </c>
      <c r="AA9" s="24" t="n">
        <v>0.07732817541342411</v>
      </c>
      <c r="AB9" s="24" t="n">
        <v>0.09601762870706598</v>
      </c>
      <c r="AD9" s="24" t="n">
        <v>0.09224309451649675</v>
      </c>
      <c r="AE9" s="24" t="n">
        <v>0.08235505677015684</v>
      </c>
      <c r="AF9" s="24" t="n">
        <v>0.1069219221866739</v>
      </c>
      <c r="AG9" s="24" t="n">
        <v>0.1177855020761024</v>
      </c>
      <c r="AH9" s="24" t="n">
        <v>0.09575243997302413</v>
      </c>
      <c r="AI9" s="24" t="n">
        <v>0.02101485368434615</v>
      </c>
      <c r="AJ9" s="24" t="n">
        <v>0.08548622015511602</v>
      </c>
      <c r="AL9" s="24" t="n">
        <v>0.09108159660394578</v>
      </c>
      <c r="AM9" s="24" t="n">
        <v>0.08915790174970714</v>
      </c>
      <c r="AN9" s="24" t="n">
        <v>0.1194736671349963</v>
      </c>
      <c r="AO9" s="24" t="n">
        <v>0.08931784180752531</v>
      </c>
      <c r="AP9" s="24" t="n">
        <v>0.09784223189011514</v>
      </c>
      <c r="AQ9" s="24" t="n">
        <v>0.07571256624763172</v>
      </c>
      <c r="AR9" s="24" t="n">
        <v>0.04220067544589788</v>
      </c>
      <c r="AS9" s="24" t="n">
        <v>0.09324108629290799</v>
      </c>
      <c r="AU9" s="24" t="n">
        <v>0.1001332620102091</v>
      </c>
      <c r="AV9" s="24" t="n">
        <v>0.07257488771794446</v>
      </c>
      <c r="AW9" s="24" t="n">
        <v>0.1172622453278059</v>
      </c>
      <c r="AX9" s="24" t="n">
        <v>0.04466880421097288</v>
      </c>
    </row>
    <row r="10" ht="19" customHeight="1">
      <c r="B10" s="26" t="inlineStr">
        <is>
          <t>-1</t>
        </is>
      </c>
      <c r="C10" s="24" t="n">
        <v>0.2095356332488162</v>
      </c>
      <c r="D10" s="24" t="n">
        <v>0.2255123711845541</v>
      </c>
      <c r="E10" s="24" t="n">
        <v>0.1940838031477786</v>
      </c>
      <c r="G10" s="24" t="n">
        <v>0.2883808389467852</v>
      </c>
      <c r="H10" s="24" t="n">
        <v>0.2256139068611193</v>
      </c>
      <c r="I10" s="24" t="n">
        <v>0.1758861002909583</v>
      </c>
      <c r="J10" s="24" t="n">
        <v>0.1914332397798127</v>
      </c>
      <c r="K10" s="24" t="n">
        <v>0.1950459578882245</v>
      </c>
      <c r="L10" s="24" t="n">
        <v>0.1961528167065264</v>
      </c>
      <c r="N10" s="24" t="n">
        <v>0.1810688787405196</v>
      </c>
      <c r="O10" s="24" t="n">
        <v>0.1393510719771854</v>
      </c>
      <c r="P10" s="24" t="n">
        <v>0.2338470371792117</v>
      </c>
      <c r="Q10" s="24" t="n">
        <v>0.2083846512002842</v>
      </c>
      <c r="R10" s="24" t="n">
        <v>0.1996115692092231</v>
      </c>
      <c r="S10" s="24" t="n">
        <v>0.2475019465244879</v>
      </c>
      <c r="T10" s="24" t="n">
        <v>0.1331369866745421</v>
      </c>
      <c r="U10" s="24" t="n">
        <v>0.205452990085979</v>
      </c>
      <c r="V10" s="24" t="n">
        <v>0.2198133681429163</v>
      </c>
      <c r="W10" s="24" t="n">
        <v>0.2724801374443376</v>
      </c>
      <c r="Y10" s="24" t="n">
        <v>0.2287034881961869</v>
      </c>
      <c r="Z10" s="24" t="n">
        <v>0.2128167687012792</v>
      </c>
      <c r="AA10" s="24" t="n">
        <v>0.2142317800874605</v>
      </c>
      <c r="AB10" s="24" t="n">
        <v>0.1812959220879924</v>
      </c>
      <c r="AD10" s="24" t="n">
        <v>0.1836454812369307</v>
      </c>
      <c r="AE10" s="24" t="n">
        <v>0.2018310569164642</v>
      </c>
      <c r="AF10" s="24" t="n">
        <v>0.2199041196775594</v>
      </c>
      <c r="AG10" s="24" t="n">
        <v>0.2648429171977459</v>
      </c>
      <c r="AH10" s="24" t="n">
        <v>0.1656024984430723</v>
      </c>
      <c r="AI10" s="24" t="n">
        <v>0.2325943624685173</v>
      </c>
      <c r="AJ10" s="24" t="n">
        <v>0.2512197997921313</v>
      </c>
      <c r="AL10" s="24" t="n">
        <v>0.2095232950240383</v>
      </c>
      <c r="AM10" s="24" t="n">
        <v>0.2167262481336956</v>
      </c>
      <c r="AN10" s="24" t="n">
        <v>0.2311766319340303</v>
      </c>
      <c r="AO10" s="24" t="n">
        <v>0.2689774300426954</v>
      </c>
      <c r="AP10" s="24" t="n">
        <v>0.1792187638287929</v>
      </c>
      <c r="AQ10" s="24" t="n">
        <v>0.2105604326954852</v>
      </c>
      <c r="AR10" s="24" t="n">
        <v>0.2077236033545619</v>
      </c>
      <c r="AS10" s="24" t="n">
        <v>0.1487639797872919</v>
      </c>
      <c r="AU10" s="24" t="n">
        <v>0.2645398377819264</v>
      </c>
      <c r="AV10" s="24" t="n">
        <v>0.1898635378841693</v>
      </c>
      <c r="AW10" s="24" t="n">
        <v>0.1846107676855978</v>
      </c>
      <c r="AX10" s="24" t="n">
        <v>0.2242666558452517</v>
      </c>
    </row>
    <row r="11" ht="19" customHeight="1">
      <c r="B11" s="26" t="inlineStr">
        <is>
          <t>0</t>
        </is>
      </c>
      <c r="C11" s="24" t="n">
        <v>0.1742999777337772</v>
      </c>
      <c r="D11" s="24" t="n">
        <v>0.1915423839686276</v>
      </c>
      <c r="E11" s="24" t="n">
        <v>0.1567010799463809</v>
      </c>
      <c r="G11" s="24" t="n">
        <v>0.1503005468271104</v>
      </c>
      <c r="H11" s="24" t="n">
        <v>0.1264351724446069</v>
      </c>
      <c r="I11" s="24" t="n">
        <v>0.1829643895098042</v>
      </c>
      <c r="J11" s="24" t="n">
        <v>0.1971658947285566</v>
      </c>
      <c r="K11" s="24" t="n">
        <v>0.187251943250507</v>
      </c>
      <c r="L11" s="24" t="n">
        <v>0.1947484308541434</v>
      </c>
      <c r="N11" s="24" t="n">
        <v>0.1344066896022686</v>
      </c>
      <c r="O11" s="24" t="n">
        <v>0.14810612244864</v>
      </c>
      <c r="P11" s="24" t="n">
        <v>0.116408990639402</v>
      </c>
      <c r="Q11" s="24" t="n">
        <v>0.2267571083009447</v>
      </c>
      <c r="R11" s="24" t="n">
        <v>0.2036776598193542</v>
      </c>
      <c r="S11" s="24" t="n">
        <v>0.1745001475488454</v>
      </c>
      <c r="T11" s="24" t="n">
        <v>0.1449574517848764</v>
      </c>
      <c r="U11" s="24" t="n">
        <v>0.2238435790409485</v>
      </c>
      <c r="V11" s="24" t="n">
        <v>0.1712810393821269</v>
      </c>
      <c r="W11" s="24" t="n">
        <v>0.1650669827158443</v>
      </c>
      <c r="Y11" s="24" t="n">
        <v>0.177704312253552</v>
      </c>
      <c r="Z11" s="24" t="n">
        <v>0.1904229671726605</v>
      </c>
      <c r="AA11" s="24" t="n">
        <v>0.1597433079855109</v>
      </c>
      <c r="AB11" s="24" t="n">
        <v>0.166697502793334</v>
      </c>
      <c r="AD11" s="24" t="n">
        <v>0.1821741536926645</v>
      </c>
      <c r="AE11" s="24" t="n">
        <v>0.1839316333053521</v>
      </c>
      <c r="AF11" s="24" t="n">
        <v>0.1628298446666891</v>
      </c>
      <c r="AG11" s="24" t="n">
        <v>0.1667747662139861</v>
      </c>
      <c r="AH11" s="24" t="n">
        <v>0.1639715468649815</v>
      </c>
      <c r="AI11" s="24" t="n">
        <v>0.2965371696784723</v>
      </c>
      <c r="AJ11" s="24" t="n">
        <v>0.1537851086557308</v>
      </c>
      <c r="AL11" s="24" t="n">
        <v>0.1762027864156866</v>
      </c>
      <c r="AM11" s="24" t="n">
        <v>0.1676622847293003</v>
      </c>
      <c r="AN11" s="24" t="n">
        <v>0.1620005055567194</v>
      </c>
      <c r="AO11" s="24" t="n">
        <v>0.1593313084204834</v>
      </c>
      <c r="AP11" s="24" t="n">
        <v>0.1525718205411246</v>
      </c>
      <c r="AQ11" s="24" t="n">
        <v>0.1906147369869974</v>
      </c>
      <c r="AR11" s="24" t="n">
        <v>0.2496352721355597</v>
      </c>
      <c r="AS11" s="24" t="n">
        <v>0.1967134692918469</v>
      </c>
      <c r="AU11" s="24" t="n">
        <v>0.1551968360620657</v>
      </c>
      <c r="AV11" s="24" t="n">
        <v>0.182461122463562</v>
      </c>
      <c r="AW11" s="24" t="n">
        <v>0.1498491938863876</v>
      </c>
      <c r="AX11" s="24" t="n">
        <v>0.2358876866186982</v>
      </c>
    </row>
    <row r="12" ht="19" customHeight="1">
      <c r="B12" s="26" t="inlineStr">
        <is>
          <t>1</t>
        </is>
      </c>
      <c r="C12" s="24" t="n">
        <v>0.3503954546944754</v>
      </c>
      <c r="D12" s="24" t="n">
        <v>0.3119532187881578</v>
      </c>
      <c r="E12" s="24" t="n">
        <v>0.3886322918626386</v>
      </c>
      <c r="G12" s="24" t="n">
        <v>0.3682847114037265</v>
      </c>
      <c r="H12" s="24" t="n">
        <v>0.3524254573810046</v>
      </c>
      <c r="I12" s="24" t="n">
        <v>0.3349088196932417</v>
      </c>
      <c r="J12" s="24" t="n">
        <v>0.363657341298447</v>
      </c>
      <c r="K12" s="24" t="n">
        <v>0.3544308821717552</v>
      </c>
      <c r="L12" s="24" t="n">
        <v>0.3360168647591411</v>
      </c>
      <c r="N12" s="24" t="n">
        <v>0.3772842221562511</v>
      </c>
      <c r="O12" s="24" t="n">
        <v>0.4227753059140013</v>
      </c>
      <c r="P12" s="24" t="n">
        <v>0.3661866590459752</v>
      </c>
      <c r="Q12" s="24" t="n">
        <v>0.3511582657096225</v>
      </c>
      <c r="R12" s="24" t="n">
        <v>0.3349060564836359</v>
      </c>
      <c r="S12" s="24" t="n">
        <v>0.3734574266272125</v>
      </c>
      <c r="T12" s="24" t="n">
        <v>0.3898073970175461</v>
      </c>
      <c r="U12" s="24" t="n">
        <v>0.3145023217117541</v>
      </c>
      <c r="V12" s="24" t="n">
        <v>0.3110836038021576</v>
      </c>
      <c r="W12" s="24" t="n">
        <v>0.3446648086397741</v>
      </c>
      <c r="Y12" s="24" t="n">
        <v>0.3267710541384513</v>
      </c>
      <c r="Z12" s="24" t="n">
        <v>0.3606554803465152</v>
      </c>
      <c r="AA12" s="24" t="n">
        <v>0.3636687529388053</v>
      </c>
      <c r="AB12" s="24" t="n">
        <v>0.3535793982131542</v>
      </c>
      <c r="AD12" s="24" t="n">
        <v>0.3454604080217787</v>
      </c>
      <c r="AE12" s="24" t="n">
        <v>0.3632323249650221</v>
      </c>
      <c r="AF12" s="24" t="n">
        <v>0.3477631959848003</v>
      </c>
      <c r="AG12" s="24" t="n">
        <v>0.3441712231331995</v>
      </c>
      <c r="AH12" s="24" t="n">
        <v>0.3571753286700751</v>
      </c>
      <c r="AI12" s="24" t="n">
        <v>0.2979253837868795</v>
      </c>
      <c r="AJ12" s="24" t="n">
        <v>0.3383343035905212</v>
      </c>
      <c r="AL12" s="24" t="n">
        <v>0.3556278745716546</v>
      </c>
      <c r="AM12" s="24" t="n">
        <v>0.3589980586827419</v>
      </c>
      <c r="AN12" s="24" t="n">
        <v>0.3362458425660796</v>
      </c>
      <c r="AO12" s="24" t="n">
        <v>0.3605715461860666</v>
      </c>
      <c r="AP12" s="24" t="n">
        <v>0.3379359484657488</v>
      </c>
      <c r="AQ12" s="24" t="n">
        <v>0.3557866828912334</v>
      </c>
      <c r="AR12" s="24" t="n">
        <v>0.3550123443370342</v>
      </c>
      <c r="AS12" s="24" t="n">
        <v>0.3439475876588644</v>
      </c>
      <c r="AU12" s="24" t="n">
        <v>0.3552323211249178</v>
      </c>
      <c r="AV12" s="24" t="n">
        <v>0.3163328946008848</v>
      </c>
      <c r="AW12" s="24" t="n">
        <v>0.3546489392129908</v>
      </c>
      <c r="AX12" s="24" t="n">
        <v>0.3910208983478927</v>
      </c>
    </row>
    <row r="13" ht="19" customHeight="1">
      <c r="B13" s="26" t="inlineStr">
        <is>
          <t>2</t>
        </is>
      </c>
      <c r="C13" s="24" t="n">
        <v>0.1764877985428274</v>
      </c>
      <c r="D13" s="24" t="n">
        <v>0.1758330768174748</v>
      </c>
      <c r="E13" s="24" t="n">
        <v>0.1767834170122358</v>
      </c>
      <c r="G13" s="24" t="n">
        <v>0.0880560550277624</v>
      </c>
      <c r="H13" s="24" t="n">
        <v>0.1738914886719564</v>
      </c>
      <c r="I13" s="24" t="n">
        <v>0.2038742942031655</v>
      </c>
      <c r="J13" s="24" t="n">
        <v>0.2046054105607639</v>
      </c>
      <c r="K13" s="24" t="n">
        <v>0.1810154629045408</v>
      </c>
      <c r="L13" s="24" t="n">
        <v>0.1888658255307649</v>
      </c>
      <c r="N13" s="24" t="n">
        <v>0.2572610049865177</v>
      </c>
      <c r="O13" s="24" t="n">
        <v>0.2206161317130906</v>
      </c>
      <c r="P13" s="24" t="n">
        <v>0.196795263217085</v>
      </c>
      <c r="Q13" s="24" t="n">
        <v>0.1480663708805978</v>
      </c>
      <c r="R13" s="24" t="n">
        <v>0.1913516477763067</v>
      </c>
      <c r="S13" s="24" t="n">
        <v>0.12677656196653</v>
      </c>
      <c r="T13" s="24" t="n">
        <v>0.2464561907202767</v>
      </c>
      <c r="U13" s="24" t="n">
        <v>0.1467105897727608</v>
      </c>
      <c r="V13" s="24" t="n">
        <v>0.1715317800072643</v>
      </c>
      <c r="W13" s="24" t="n">
        <v>0.1286214290988882</v>
      </c>
      <c r="Y13" s="24" t="n">
        <v>0.1701562157851701</v>
      </c>
      <c r="Z13" s="24" t="n">
        <v>0.1508625547032403</v>
      </c>
      <c r="AA13" s="24" t="n">
        <v>0.1850279835747992</v>
      </c>
      <c r="AB13" s="24" t="n">
        <v>0.2024095481984536</v>
      </c>
      <c r="AD13" s="24" t="n">
        <v>0.1964768625321293</v>
      </c>
      <c r="AE13" s="24" t="n">
        <v>0.1686499280430047</v>
      </c>
      <c r="AF13" s="24" t="n">
        <v>0.1625809174842772</v>
      </c>
      <c r="AG13" s="24" t="n">
        <v>0.106425591378966</v>
      </c>
      <c r="AH13" s="24" t="n">
        <v>0.2174981860488469</v>
      </c>
      <c r="AI13" s="24" t="n">
        <v>0.1519282303817849</v>
      </c>
      <c r="AJ13" s="24" t="n">
        <v>0.1711745678065007</v>
      </c>
      <c r="AL13" s="24" t="n">
        <v>0.1675644473846744</v>
      </c>
      <c r="AM13" s="24" t="n">
        <v>0.1674555067045548</v>
      </c>
      <c r="AN13" s="24" t="n">
        <v>0.1511033528081746</v>
      </c>
      <c r="AO13" s="24" t="n">
        <v>0.1218018735432294</v>
      </c>
      <c r="AP13" s="24" t="n">
        <v>0.2324312352742187</v>
      </c>
      <c r="AQ13" s="24" t="n">
        <v>0.1673255811786521</v>
      </c>
      <c r="AR13" s="24" t="n">
        <v>0.1454281047269464</v>
      </c>
      <c r="AS13" s="24" t="n">
        <v>0.2173338769690887</v>
      </c>
      <c r="AU13" s="24" t="n">
        <v>0.124897743020881</v>
      </c>
      <c r="AV13" s="24" t="n">
        <v>0.2387675573334393</v>
      </c>
      <c r="AW13" s="24" t="n">
        <v>0.1936288538872179</v>
      </c>
      <c r="AX13" s="24" t="n">
        <v>0.1041559549771844</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6.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Imagine the government had to make a choice between each of the following. Which do you think would be the best approach?: Starting rehabilitation during prison sentences and continuing when people leave | Improving rehabilitation and access to housing following release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-2</t>
        </is>
      </c>
      <c r="C9" s="24" t="n">
        <v>0.1730857187296621</v>
      </c>
      <c r="D9" s="24" t="n">
        <v>0.1718731550414969</v>
      </c>
      <c r="E9" s="24" t="n">
        <v>0.1747915343141891</v>
      </c>
      <c r="G9" s="24" t="n">
        <v>0.1412493978651173</v>
      </c>
      <c r="H9" s="24" t="n">
        <v>0.1724854901573727</v>
      </c>
      <c r="I9" s="24" t="n">
        <v>0.1911421461478308</v>
      </c>
      <c r="J9" s="24" t="n">
        <v>0.173877873005291</v>
      </c>
      <c r="K9" s="24" t="n">
        <v>0.1642659060067744</v>
      </c>
      <c r="L9" s="24" t="n">
        <v>0.1852231348936108</v>
      </c>
      <c r="N9" s="24" t="n">
        <v>0.1502517811991763</v>
      </c>
      <c r="O9" s="24" t="n">
        <v>0.1166296675167936</v>
      </c>
      <c r="P9" s="24" t="n">
        <v>0.1730019663874403</v>
      </c>
      <c r="Q9" s="24" t="n">
        <v>0.1349509596955027</v>
      </c>
      <c r="R9" s="24" t="n">
        <v>0.1475178449534336</v>
      </c>
      <c r="S9" s="24" t="n">
        <v>0.1231342311046092</v>
      </c>
      <c r="T9" s="24" t="n">
        <v>0.1901835981997524</v>
      </c>
      <c r="U9" s="24" t="n">
        <v>0.1757909732179109</v>
      </c>
      <c r="V9" s="24" t="n">
        <v>0.2397192609824447</v>
      </c>
      <c r="W9" s="24" t="n">
        <v>0.2001702871624167</v>
      </c>
      <c r="Y9" s="24" t="n">
        <v>0.1792912563079901</v>
      </c>
      <c r="Z9" s="24" t="n">
        <v>0.165888128017367</v>
      </c>
      <c r="AA9" s="24" t="n">
        <v>0.1891646563761802</v>
      </c>
      <c r="AB9" s="24" t="n">
        <v>0.1597053721754943</v>
      </c>
      <c r="AD9" s="24" t="n">
        <v>0.1890266373228086</v>
      </c>
      <c r="AE9" s="24" t="n">
        <v>0.1689882933086054</v>
      </c>
      <c r="AF9" s="24" t="n">
        <v>0.1959236446848411</v>
      </c>
      <c r="AG9" s="24" t="n">
        <v>0.2334174946934523</v>
      </c>
      <c r="AH9" s="24" t="n">
        <v>0.1914034764018089</v>
      </c>
      <c r="AI9" s="24" t="n">
        <v>0.04667582685506489</v>
      </c>
      <c r="AJ9" s="24" t="n">
        <v>0.1412663134860517</v>
      </c>
      <c r="AL9" s="24" t="n">
        <v>0.1597324037039339</v>
      </c>
      <c r="AM9" s="24" t="n">
        <v>0.1736540552538715</v>
      </c>
      <c r="AN9" s="24" t="n">
        <v>0.1671883175099035</v>
      </c>
      <c r="AO9" s="24" t="n">
        <v>0.1703367437753809</v>
      </c>
      <c r="AP9" s="24" t="n">
        <v>0.2138990061908939</v>
      </c>
      <c r="AQ9" s="24" t="n">
        <v>0.1408178933411238</v>
      </c>
      <c r="AR9" s="24" t="n">
        <v>0.1419199468463522</v>
      </c>
      <c r="AS9" s="24" t="n">
        <v>0.1392263944764557</v>
      </c>
      <c r="AU9" s="24" t="n">
        <v>0.1807199539535055</v>
      </c>
      <c r="AV9" s="24" t="n">
        <v>0.1785706764461018</v>
      </c>
      <c r="AW9" s="24" t="n">
        <v>0.2072615014634166</v>
      </c>
      <c r="AX9" s="24" t="n">
        <v>0.08343952495784705</v>
      </c>
    </row>
    <row r="10" ht="19" customHeight="1">
      <c r="B10" s="26" t="inlineStr">
        <is>
          <t>-1</t>
        </is>
      </c>
      <c r="C10" s="24" t="n">
        <v>0.3214581758100225</v>
      </c>
      <c r="D10" s="24" t="n">
        <v>0.3023362480054577</v>
      </c>
      <c r="E10" s="24" t="n">
        <v>0.3394307153912229</v>
      </c>
      <c r="G10" s="24" t="n">
        <v>0.3019337645878946</v>
      </c>
      <c r="H10" s="24" t="n">
        <v>0.2732428512517616</v>
      </c>
      <c r="I10" s="24" t="n">
        <v>0.2250035915493518</v>
      </c>
      <c r="J10" s="24" t="n">
        <v>0.3545622059779672</v>
      </c>
      <c r="K10" s="24" t="n">
        <v>0.4019925202445848</v>
      </c>
      <c r="L10" s="24" t="n">
        <v>0.3706519249889794</v>
      </c>
      <c r="N10" s="24" t="n">
        <v>0.3169900877976465</v>
      </c>
      <c r="O10" s="24" t="n">
        <v>0.3267457690352747</v>
      </c>
      <c r="P10" s="24" t="n">
        <v>0.3479022078848887</v>
      </c>
      <c r="Q10" s="24" t="n">
        <v>0.3824271418806378</v>
      </c>
      <c r="R10" s="24" t="n">
        <v>0.2930899092112653</v>
      </c>
      <c r="S10" s="24" t="n">
        <v>0.3144698721841098</v>
      </c>
      <c r="T10" s="24" t="n">
        <v>0.3395373759558916</v>
      </c>
      <c r="U10" s="24" t="n">
        <v>0.2585917899170517</v>
      </c>
      <c r="V10" s="24" t="n">
        <v>0.311940656175057</v>
      </c>
      <c r="W10" s="24" t="n">
        <v>0.361711608038588</v>
      </c>
      <c r="Y10" s="24" t="n">
        <v>0.3171095846107533</v>
      </c>
      <c r="Z10" s="24" t="n">
        <v>0.3482843684228873</v>
      </c>
      <c r="AA10" s="24" t="n">
        <v>0.3395336104517075</v>
      </c>
      <c r="AB10" s="24" t="n">
        <v>0.2824026838883967</v>
      </c>
      <c r="AD10" s="24" t="n">
        <v>0.3035707642851428</v>
      </c>
      <c r="AE10" s="24" t="n">
        <v>0.3022754218670812</v>
      </c>
      <c r="AF10" s="24" t="n">
        <v>0.378705337186732</v>
      </c>
      <c r="AG10" s="24" t="n">
        <v>0.3549053698708464</v>
      </c>
      <c r="AH10" s="24" t="n">
        <v>0.3001502205657411</v>
      </c>
      <c r="AI10" s="24" t="n">
        <v>0.3119328284212989</v>
      </c>
      <c r="AJ10" s="24" t="n">
        <v>0.350252214291668</v>
      </c>
      <c r="AL10" s="24" t="n">
        <v>0.3319066922839518</v>
      </c>
      <c r="AM10" s="24" t="n">
        <v>0.286168338426596</v>
      </c>
      <c r="AN10" s="24" t="n">
        <v>0.3742538023399896</v>
      </c>
      <c r="AO10" s="24" t="n">
        <v>0.3134678641141116</v>
      </c>
      <c r="AP10" s="24" t="n">
        <v>0.2852156790384266</v>
      </c>
      <c r="AQ10" s="24" t="n">
        <v>0.3925690627711512</v>
      </c>
      <c r="AR10" s="24" t="n">
        <v>0.3936786552532226</v>
      </c>
      <c r="AS10" s="24" t="n">
        <v>0.2844139115297809</v>
      </c>
      <c r="AU10" s="24" t="n">
        <v>0.3367345263502302</v>
      </c>
      <c r="AV10" s="24" t="n">
        <v>0.378767656519303</v>
      </c>
      <c r="AW10" s="24" t="n">
        <v>0.2829449092156402</v>
      </c>
      <c r="AX10" s="24" t="n">
        <v>0.2888772431676042</v>
      </c>
    </row>
    <row r="11" ht="19" customHeight="1">
      <c r="B11" s="26" t="inlineStr">
        <is>
          <t>0</t>
        </is>
      </c>
      <c r="C11" s="24" t="n">
        <v>0.1416234438499619</v>
      </c>
      <c r="D11" s="24" t="n">
        <v>0.1527160274336215</v>
      </c>
      <c r="E11" s="24" t="n">
        <v>0.1302953691738329</v>
      </c>
      <c r="G11" s="24" t="n">
        <v>0.1463579301088901</v>
      </c>
      <c r="H11" s="24" t="n">
        <v>0.08305567499330049</v>
      </c>
      <c r="I11" s="24" t="n">
        <v>0.1570040345715986</v>
      </c>
      <c r="J11" s="24" t="n">
        <v>0.1544656979345476</v>
      </c>
      <c r="K11" s="24" t="n">
        <v>0.1457524062488161</v>
      </c>
      <c r="L11" s="24" t="n">
        <v>0.1604485748381228</v>
      </c>
      <c r="N11" s="24" t="n">
        <v>0.1593159947069938</v>
      </c>
      <c r="O11" s="24" t="n">
        <v>0.0889763151255208</v>
      </c>
      <c r="P11" s="24" t="n">
        <v>0.09988954648642702</v>
      </c>
      <c r="Q11" s="24" t="n">
        <v>0.1672963536173136</v>
      </c>
      <c r="R11" s="24" t="n">
        <v>0.1335185608232615</v>
      </c>
      <c r="S11" s="24" t="n">
        <v>0.1681320244287741</v>
      </c>
      <c r="T11" s="24" t="n">
        <v>0.1349770555437714</v>
      </c>
      <c r="U11" s="24" t="n">
        <v>0.1532976682868455</v>
      </c>
      <c r="V11" s="24" t="n">
        <v>0.1472725707145942</v>
      </c>
      <c r="W11" s="24" t="n">
        <v>0.1438103939967887</v>
      </c>
      <c r="Y11" s="24" t="n">
        <v>0.13048694658257</v>
      </c>
      <c r="Z11" s="24" t="n">
        <v>0.1639553403104392</v>
      </c>
      <c r="AA11" s="24" t="n">
        <v>0.129230126366253</v>
      </c>
      <c r="AB11" s="24" t="n">
        <v>0.1413764717584336</v>
      </c>
      <c r="AD11" s="24" t="n">
        <v>0.1633569167564509</v>
      </c>
      <c r="AE11" s="24" t="n">
        <v>0.1101387914071114</v>
      </c>
      <c r="AF11" s="24" t="n">
        <v>0.1126149898536065</v>
      </c>
      <c r="AG11" s="24" t="n">
        <v>0.1460944930722581</v>
      </c>
      <c r="AH11" s="24" t="n">
        <v>0.1594219644673598</v>
      </c>
      <c r="AI11" s="24" t="n">
        <v>0.3219547899282947</v>
      </c>
      <c r="AJ11" s="24" t="n">
        <v>0.1511652860264801</v>
      </c>
      <c r="AL11" s="24" t="n">
        <v>0.1602012307994085</v>
      </c>
      <c r="AM11" s="24" t="n">
        <v>0.1008273359258922</v>
      </c>
      <c r="AN11" s="24" t="n">
        <v>0.1300928072251804</v>
      </c>
      <c r="AO11" s="24" t="n">
        <v>0.1371076509860794</v>
      </c>
      <c r="AP11" s="24" t="n">
        <v>0.1603679185393503</v>
      </c>
      <c r="AQ11" s="24" t="n">
        <v>0.1207618072660915</v>
      </c>
      <c r="AR11" s="24" t="n">
        <v>0.1583545046422611</v>
      </c>
      <c r="AS11" s="24" t="n">
        <v>0.2107538052818836</v>
      </c>
      <c r="AU11" s="24" t="n">
        <v>0.1165741304299028</v>
      </c>
      <c r="AV11" s="24" t="n">
        <v>0.1701258577464611</v>
      </c>
      <c r="AW11" s="24" t="n">
        <v>0.1153243914250747</v>
      </c>
      <c r="AX11" s="24" t="n">
        <v>0.1813588006514884</v>
      </c>
    </row>
    <row r="12" ht="19" customHeight="1">
      <c r="B12" s="26" t="inlineStr">
        <is>
          <t>1</t>
        </is>
      </c>
      <c r="C12" s="24" t="n">
        <v>0.244182660703511</v>
      </c>
      <c r="D12" s="24" t="n">
        <v>0.2537043799643349</v>
      </c>
      <c r="E12" s="24" t="n">
        <v>0.235601468756721</v>
      </c>
      <c r="G12" s="24" t="n">
        <v>0.2900906786246252</v>
      </c>
      <c r="H12" s="24" t="n">
        <v>0.3013636588635098</v>
      </c>
      <c r="I12" s="24" t="n">
        <v>0.2733645689172192</v>
      </c>
      <c r="J12" s="24" t="n">
        <v>0.2066074098519328</v>
      </c>
      <c r="K12" s="24" t="n">
        <v>0.2261914176065364</v>
      </c>
      <c r="L12" s="24" t="n">
        <v>0.1864045974944966</v>
      </c>
      <c r="N12" s="24" t="n">
        <v>0.2852568483159754</v>
      </c>
      <c r="O12" s="24" t="n">
        <v>0.292580562747951</v>
      </c>
      <c r="P12" s="24" t="n">
        <v>0.2182958040587415</v>
      </c>
      <c r="Q12" s="24" t="n">
        <v>0.2441288027471013</v>
      </c>
      <c r="R12" s="24" t="n">
        <v>0.3148945024567834</v>
      </c>
      <c r="S12" s="24" t="n">
        <v>0.3005782226347717</v>
      </c>
      <c r="T12" s="24" t="n">
        <v>0.1726690925228013</v>
      </c>
      <c r="U12" s="24" t="n">
        <v>0.26666138520995</v>
      </c>
      <c r="V12" s="24" t="n">
        <v>0.2056033759035855</v>
      </c>
      <c r="W12" s="24" t="n">
        <v>0.2085895870841662</v>
      </c>
      <c r="Y12" s="24" t="n">
        <v>0.2405731240003612</v>
      </c>
      <c r="Z12" s="24" t="n">
        <v>0.2064230252813582</v>
      </c>
      <c r="AA12" s="24" t="n">
        <v>0.2440829855373141</v>
      </c>
      <c r="AB12" s="24" t="n">
        <v>0.2873631760573604</v>
      </c>
      <c r="AD12" s="24" t="n">
        <v>0.2301817254013067</v>
      </c>
      <c r="AE12" s="24" t="n">
        <v>0.2722574443215245</v>
      </c>
      <c r="AF12" s="24" t="n">
        <v>0.2214215677212768</v>
      </c>
      <c r="AG12" s="24" t="n">
        <v>0.1832606406658591</v>
      </c>
      <c r="AH12" s="24" t="n">
        <v>0.2349953387700178</v>
      </c>
      <c r="AI12" s="24" t="n">
        <v>0.2267653984478214</v>
      </c>
      <c r="AJ12" s="24" t="n">
        <v>0.2462074128971924</v>
      </c>
      <c r="AL12" s="24" t="n">
        <v>0.2364224043284588</v>
      </c>
      <c r="AM12" s="24" t="n">
        <v>0.2699688099498319</v>
      </c>
      <c r="AN12" s="24" t="n">
        <v>0.2351169634092938</v>
      </c>
      <c r="AO12" s="24" t="n">
        <v>0.2678731151765699</v>
      </c>
      <c r="AP12" s="24" t="n">
        <v>0.2113436904333438</v>
      </c>
      <c r="AQ12" s="24" t="n">
        <v>0.2484039089363246</v>
      </c>
      <c r="AR12" s="24" t="n">
        <v>0.2224615703072228</v>
      </c>
      <c r="AS12" s="24" t="n">
        <v>0.3165574534169376</v>
      </c>
      <c r="AU12" s="24" t="n">
        <v>0.2483339491596988</v>
      </c>
      <c r="AV12" s="24" t="n">
        <v>0.1708362240632664</v>
      </c>
      <c r="AW12" s="24" t="n">
        <v>0.2401609420771759</v>
      </c>
      <c r="AX12" s="24" t="n">
        <v>0.3669612224432177</v>
      </c>
    </row>
    <row r="13" ht="19" customHeight="1">
      <c r="B13" s="26" t="inlineStr">
        <is>
          <t>2</t>
        </is>
      </c>
      <c r="C13" s="24" t="n">
        <v>0.1196500009068426</v>
      </c>
      <c r="D13" s="24" t="n">
        <v>0.1193701895550892</v>
      </c>
      <c r="E13" s="24" t="n">
        <v>0.1198809123640343</v>
      </c>
      <c r="G13" s="24" t="n">
        <v>0.1203682288134729</v>
      </c>
      <c r="H13" s="24" t="n">
        <v>0.1698523247340554</v>
      </c>
      <c r="I13" s="24" t="n">
        <v>0.1534856588139996</v>
      </c>
      <c r="J13" s="24" t="n">
        <v>0.1104868132302613</v>
      </c>
      <c r="K13" s="24" t="n">
        <v>0.06179774989328807</v>
      </c>
      <c r="L13" s="24" t="n">
        <v>0.09727176778479034</v>
      </c>
      <c r="N13" s="24" t="n">
        <v>0.08818528798020774</v>
      </c>
      <c r="O13" s="24" t="n">
        <v>0.1750676855744599</v>
      </c>
      <c r="P13" s="24" t="n">
        <v>0.1609104751825025</v>
      </c>
      <c r="Q13" s="24" t="n">
        <v>0.07119674205944464</v>
      </c>
      <c r="R13" s="24" t="n">
        <v>0.1109791825552563</v>
      </c>
      <c r="S13" s="24" t="n">
        <v>0.09368564964773514</v>
      </c>
      <c r="T13" s="24" t="n">
        <v>0.1626328777777835</v>
      </c>
      <c r="U13" s="24" t="n">
        <v>0.1456581833682417</v>
      </c>
      <c r="V13" s="24" t="n">
        <v>0.09546413622431874</v>
      </c>
      <c r="W13" s="24" t="n">
        <v>0.08571812371804041</v>
      </c>
      <c r="Y13" s="24" t="n">
        <v>0.1325390884983252</v>
      </c>
      <c r="Z13" s="24" t="n">
        <v>0.1154491379679485</v>
      </c>
      <c r="AA13" s="24" t="n">
        <v>0.09798862126854523</v>
      </c>
      <c r="AB13" s="24" t="n">
        <v>0.129152296120315</v>
      </c>
      <c r="AD13" s="24" t="n">
        <v>0.1138639562342909</v>
      </c>
      <c r="AE13" s="24" t="n">
        <v>0.1463400490956775</v>
      </c>
      <c r="AF13" s="24" t="n">
        <v>0.0913344605535437</v>
      </c>
      <c r="AG13" s="24" t="n">
        <v>0.08232200169758382</v>
      </c>
      <c r="AH13" s="24" t="n">
        <v>0.1140289997950723</v>
      </c>
      <c r="AI13" s="24" t="n">
        <v>0.09267115634752006</v>
      </c>
      <c r="AJ13" s="24" t="n">
        <v>0.111108773298608</v>
      </c>
      <c r="AL13" s="24" t="n">
        <v>0.1117372688842468</v>
      </c>
      <c r="AM13" s="24" t="n">
        <v>0.1693814604438084</v>
      </c>
      <c r="AN13" s="24" t="n">
        <v>0.09334810951563273</v>
      </c>
      <c r="AO13" s="24" t="n">
        <v>0.1112146259478583</v>
      </c>
      <c r="AP13" s="24" t="n">
        <v>0.1291737057979855</v>
      </c>
      <c r="AQ13" s="24" t="n">
        <v>0.09744732768530878</v>
      </c>
      <c r="AR13" s="24" t="n">
        <v>0.08358532295094145</v>
      </c>
      <c r="AS13" s="24" t="n">
        <v>0.04904843529494218</v>
      </c>
      <c r="AU13" s="24" t="n">
        <v>0.1176374401066627</v>
      </c>
      <c r="AV13" s="24" t="n">
        <v>0.1016995852248675</v>
      </c>
      <c r="AW13" s="24" t="n">
        <v>0.1543082558186926</v>
      </c>
      <c r="AX13" s="24" t="n">
        <v>0.07936320877984267</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7.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Imagine the government had to make a choice between each of the following. Which do you think would be the best approach?: Improved pay for prison officers | Increasing the number of officers present in prisons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-2</t>
        </is>
      </c>
      <c r="C9" s="24" t="n">
        <v>0.1071477260958559</v>
      </c>
      <c r="D9" s="24" t="n">
        <v>0.1031258356208659</v>
      </c>
      <c r="E9" s="24" t="n">
        <v>0.1114037057862787</v>
      </c>
      <c r="G9" s="24" t="n">
        <v>0.08430375226206413</v>
      </c>
      <c r="H9" s="24" t="n">
        <v>0.137229385133833</v>
      </c>
      <c r="I9" s="24" t="n">
        <v>0.1319429749994711</v>
      </c>
      <c r="J9" s="24" t="n">
        <v>0.1173167421458709</v>
      </c>
      <c r="K9" s="24" t="n">
        <v>0.0682785147025087</v>
      </c>
      <c r="L9" s="24" t="n">
        <v>0.09553580895767813</v>
      </c>
      <c r="N9" s="24" t="n">
        <v>0.1303028038849945</v>
      </c>
      <c r="O9" s="24" t="n">
        <v>0.1038884240902029</v>
      </c>
      <c r="P9" s="24" t="n">
        <v>0.112968772629851</v>
      </c>
      <c r="Q9" s="24" t="n">
        <v>0.08421650364224489</v>
      </c>
      <c r="R9" s="24" t="n">
        <v>0.1112153388837027</v>
      </c>
      <c r="S9" s="24" t="n">
        <v>0.07337655408030941</v>
      </c>
      <c r="T9" s="24" t="n">
        <v>0.1320705362683665</v>
      </c>
      <c r="U9" s="24" t="n">
        <v>0.1135516749345134</v>
      </c>
      <c r="V9" s="24" t="n">
        <v>0.09543272213235912</v>
      </c>
      <c r="W9" s="24" t="n">
        <v>0.1234979860245579</v>
      </c>
      <c r="Y9" s="24" t="n">
        <v>0.1230779420396726</v>
      </c>
      <c r="Z9" s="24" t="n">
        <v>0.1056897207803236</v>
      </c>
      <c r="AA9" s="24" t="n">
        <v>0.09724270956677969</v>
      </c>
      <c r="AB9" s="24" t="n">
        <v>0.1001729169396437</v>
      </c>
      <c r="AD9" s="24" t="n">
        <v>0.09600439175479261</v>
      </c>
      <c r="AE9" s="24" t="n">
        <v>0.1187547515472828</v>
      </c>
      <c r="AF9" s="24" t="n">
        <v>0.08644733574618738</v>
      </c>
      <c r="AG9" s="24" t="n">
        <v>0.09842924864393501</v>
      </c>
      <c r="AH9" s="24" t="n">
        <v>0.1233093551682941</v>
      </c>
      <c r="AI9" s="24" t="n">
        <v>0.05020726617385477</v>
      </c>
      <c r="AJ9" s="24" t="n">
        <v>0.1039264916216804</v>
      </c>
      <c r="AL9" s="24" t="n">
        <v>0.1044493039344564</v>
      </c>
      <c r="AM9" s="24" t="n">
        <v>0.1006308390002202</v>
      </c>
      <c r="AN9" s="24" t="n">
        <v>0.1025886799211673</v>
      </c>
      <c r="AO9" s="24" t="n">
        <v>0.1139628639863302</v>
      </c>
      <c r="AP9" s="24" t="n">
        <v>0.1128536889021371</v>
      </c>
      <c r="AQ9" s="24" t="n">
        <v>0.1223828183003365</v>
      </c>
      <c r="AR9" s="24" t="n">
        <v>0.06189731369669355</v>
      </c>
      <c r="AS9" s="24" t="n">
        <v>0.171077752627096</v>
      </c>
      <c r="AU9" s="24" t="n">
        <v>0.09226411769655612</v>
      </c>
      <c r="AV9" s="24" t="n">
        <v>0.1180167283650689</v>
      </c>
      <c r="AW9" s="24" t="n">
        <v>0.1249635909032734</v>
      </c>
      <c r="AX9" s="24" t="n">
        <v>0.0710842964848404</v>
      </c>
    </row>
    <row r="10" ht="19" customHeight="1">
      <c r="B10" s="26" t="inlineStr">
        <is>
          <t>-1</t>
        </is>
      </c>
      <c r="C10" s="24" t="n">
        <v>0.2463201134385732</v>
      </c>
      <c r="D10" s="24" t="n">
        <v>0.255791007792426</v>
      </c>
      <c r="E10" s="24" t="n">
        <v>0.237342854670535</v>
      </c>
      <c r="G10" s="24" t="n">
        <v>0.3495013621767271</v>
      </c>
      <c r="H10" s="24" t="n">
        <v>0.2822974265759496</v>
      </c>
      <c r="I10" s="24" t="n">
        <v>0.2540306232116977</v>
      </c>
      <c r="J10" s="24" t="n">
        <v>0.2458620271091261</v>
      </c>
      <c r="K10" s="24" t="n">
        <v>0.1831173987855731</v>
      </c>
      <c r="L10" s="24" t="n">
        <v>0.1856298596402377</v>
      </c>
      <c r="N10" s="24" t="n">
        <v>0.2628020499350045</v>
      </c>
      <c r="O10" s="24" t="n">
        <v>0.3036416349105476</v>
      </c>
      <c r="P10" s="24" t="n">
        <v>0.2292661765456892</v>
      </c>
      <c r="Q10" s="24" t="n">
        <v>0.2429765696557093</v>
      </c>
      <c r="R10" s="24" t="n">
        <v>0.1918565287652588</v>
      </c>
      <c r="S10" s="24" t="n">
        <v>0.3055071741986319</v>
      </c>
      <c r="T10" s="24" t="n">
        <v>0.2065887899792739</v>
      </c>
      <c r="U10" s="24" t="n">
        <v>0.253738749531513</v>
      </c>
      <c r="V10" s="24" t="n">
        <v>0.2464684868896958</v>
      </c>
      <c r="W10" s="24" t="n">
        <v>0.2467414249029832</v>
      </c>
      <c r="Y10" s="24" t="n">
        <v>0.2723688344889512</v>
      </c>
      <c r="Z10" s="24" t="n">
        <v>0.237885550272779</v>
      </c>
      <c r="AA10" s="24" t="n">
        <v>0.2669673989823403</v>
      </c>
      <c r="AB10" s="24" t="n">
        <v>0.2087729599917444</v>
      </c>
      <c r="AD10" s="24" t="n">
        <v>0.2241267707252911</v>
      </c>
      <c r="AE10" s="24" t="n">
        <v>0.2492499736252594</v>
      </c>
      <c r="AF10" s="24" t="n">
        <v>0.2249050768094528</v>
      </c>
      <c r="AG10" s="24" t="n">
        <v>0.345391277446328</v>
      </c>
      <c r="AH10" s="24" t="n">
        <v>0.1881894791511583</v>
      </c>
      <c r="AI10" s="24" t="n">
        <v>0.2439692988420297</v>
      </c>
      <c r="AJ10" s="24" t="n">
        <v>0.2808207996008615</v>
      </c>
      <c r="AL10" s="24" t="n">
        <v>0.2619857841750126</v>
      </c>
      <c r="AM10" s="24" t="n">
        <v>0.254673262933053</v>
      </c>
      <c r="AN10" s="24" t="n">
        <v>0.2225875754018565</v>
      </c>
      <c r="AO10" s="24" t="n">
        <v>0.3163620022168778</v>
      </c>
      <c r="AP10" s="24" t="n">
        <v>0.2081090168112775</v>
      </c>
      <c r="AQ10" s="24" t="n">
        <v>0.2572723628801115</v>
      </c>
      <c r="AR10" s="24" t="n">
        <v>0.2488104927927599</v>
      </c>
      <c r="AS10" s="24" t="n">
        <v>0.211033687023618</v>
      </c>
      <c r="AU10" s="24" t="n">
        <v>0.2744575064578544</v>
      </c>
      <c r="AV10" s="24" t="n">
        <v>0.1887376118106495</v>
      </c>
      <c r="AW10" s="24" t="n">
        <v>0.2764163195678446</v>
      </c>
      <c r="AX10" s="24" t="n">
        <v>0.2422328846689568</v>
      </c>
    </row>
    <row r="11" ht="19" customHeight="1">
      <c r="B11" s="26" t="inlineStr">
        <is>
          <t>0</t>
        </is>
      </c>
      <c r="C11" s="24" t="n">
        <v>0.1734578913124993</v>
      </c>
      <c r="D11" s="24" t="n">
        <v>0.1787816746082633</v>
      </c>
      <c r="E11" s="24" t="n">
        <v>0.1675154732331879</v>
      </c>
      <c r="G11" s="24" t="n">
        <v>0.1721243907291262</v>
      </c>
      <c r="H11" s="24" t="n">
        <v>0.1214349716735179</v>
      </c>
      <c r="I11" s="24" t="n">
        <v>0.1668819216222477</v>
      </c>
      <c r="J11" s="24" t="n">
        <v>0.1680308703287686</v>
      </c>
      <c r="K11" s="24" t="n">
        <v>0.1987769836965501</v>
      </c>
      <c r="L11" s="24" t="n">
        <v>0.2093385027184129</v>
      </c>
      <c r="N11" s="24" t="n">
        <v>0.1707336925295553</v>
      </c>
      <c r="O11" s="24" t="n">
        <v>0.1331830686721739</v>
      </c>
      <c r="P11" s="24" t="n">
        <v>0.1283279754704138</v>
      </c>
      <c r="Q11" s="24" t="n">
        <v>0.2473607267217588</v>
      </c>
      <c r="R11" s="24" t="n">
        <v>0.187799920085452</v>
      </c>
      <c r="S11" s="24" t="n">
        <v>0.1606299173821338</v>
      </c>
      <c r="T11" s="24" t="n">
        <v>0.1398525822080463</v>
      </c>
      <c r="U11" s="24" t="n">
        <v>0.1996305378575073</v>
      </c>
      <c r="V11" s="24" t="n">
        <v>0.160814522949606</v>
      </c>
      <c r="W11" s="24" t="n">
        <v>0.1980438013867559</v>
      </c>
      <c r="Y11" s="24" t="n">
        <v>0.146842194706681</v>
      </c>
      <c r="Z11" s="24" t="n">
        <v>0.1710439993461969</v>
      </c>
      <c r="AA11" s="24" t="n">
        <v>0.1621736150763097</v>
      </c>
      <c r="AB11" s="24" t="n">
        <v>0.2146386265956518</v>
      </c>
      <c r="AD11" s="24" t="n">
        <v>0.169353496735976</v>
      </c>
      <c r="AE11" s="24" t="n">
        <v>0.1697153646817322</v>
      </c>
      <c r="AF11" s="24" t="n">
        <v>0.1734692253750605</v>
      </c>
      <c r="AG11" s="24" t="n">
        <v>0.1458945215808271</v>
      </c>
      <c r="AH11" s="24" t="n">
        <v>0.1933925891301953</v>
      </c>
      <c r="AI11" s="24" t="n">
        <v>0.2732754379677592</v>
      </c>
      <c r="AJ11" s="24" t="n">
        <v>0.1666142609125014</v>
      </c>
      <c r="AL11" s="24" t="n">
        <v>0.1490150836296754</v>
      </c>
      <c r="AM11" s="24" t="n">
        <v>0.1742739312359466</v>
      </c>
      <c r="AN11" s="24" t="n">
        <v>0.201510591295923</v>
      </c>
      <c r="AO11" s="24" t="n">
        <v>0.144362345731193</v>
      </c>
      <c r="AP11" s="24" t="n">
        <v>0.1662951168860751</v>
      </c>
      <c r="AQ11" s="24" t="n">
        <v>0.188645222143638</v>
      </c>
      <c r="AR11" s="24" t="n">
        <v>0.2150306389350262</v>
      </c>
      <c r="AS11" s="24" t="n">
        <v>0.1916515235143023</v>
      </c>
      <c r="AU11" s="24" t="n">
        <v>0.188292156036223</v>
      </c>
      <c r="AV11" s="24" t="n">
        <v>0.1656805753275925</v>
      </c>
      <c r="AW11" s="24" t="n">
        <v>0.1401852526588556</v>
      </c>
      <c r="AX11" s="24" t="n">
        <v>0.2366945549597265</v>
      </c>
    </row>
    <row r="12" ht="19" customHeight="1">
      <c r="B12" s="26" t="inlineStr">
        <is>
          <t>1</t>
        </is>
      </c>
      <c r="C12" s="24" t="n">
        <v>0.3185473178395271</v>
      </c>
      <c r="D12" s="24" t="n">
        <v>0.313085422302901</v>
      </c>
      <c r="E12" s="24" t="n">
        <v>0.3243739479910455</v>
      </c>
      <c r="G12" s="24" t="n">
        <v>0.2784701779445958</v>
      </c>
      <c r="H12" s="24" t="n">
        <v>0.3192980914927127</v>
      </c>
      <c r="I12" s="24" t="n">
        <v>0.277286341389699</v>
      </c>
      <c r="J12" s="24" t="n">
        <v>0.3115419585096724</v>
      </c>
      <c r="K12" s="24" t="n">
        <v>0.3694482923146565</v>
      </c>
      <c r="L12" s="24" t="n">
        <v>0.3492684317249909</v>
      </c>
      <c r="N12" s="24" t="n">
        <v>0.2545231972892349</v>
      </c>
      <c r="O12" s="24" t="n">
        <v>0.3188710643640171</v>
      </c>
      <c r="P12" s="24" t="n">
        <v>0.3744035495843304</v>
      </c>
      <c r="Q12" s="24" t="n">
        <v>0.3247676052470087</v>
      </c>
      <c r="R12" s="24" t="n">
        <v>0.3294285396906451</v>
      </c>
      <c r="S12" s="24" t="n">
        <v>0.3694116436007355</v>
      </c>
      <c r="T12" s="24" t="n">
        <v>0.3184763891509481</v>
      </c>
      <c r="U12" s="24" t="n">
        <v>0.2706419144320899</v>
      </c>
      <c r="V12" s="24" t="n">
        <v>0.316811687079155</v>
      </c>
      <c r="W12" s="24" t="n">
        <v>0.2950697080907778</v>
      </c>
      <c r="Y12" s="24" t="n">
        <v>0.3216496113247558</v>
      </c>
      <c r="Z12" s="24" t="n">
        <v>0.3438039176356479</v>
      </c>
      <c r="AA12" s="24" t="n">
        <v>0.3115758369715833</v>
      </c>
      <c r="AB12" s="24" t="n">
        <v>0.2951153934508972</v>
      </c>
      <c r="AD12" s="24" t="n">
        <v>0.3123385955732546</v>
      </c>
      <c r="AE12" s="24" t="n">
        <v>0.3339772715427047</v>
      </c>
      <c r="AF12" s="24" t="n">
        <v>0.3607272039551689</v>
      </c>
      <c r="AG12" s="24" t="n">
        <v>0.3249269999961666</v>
      </c>
      <c r="AH12" s="24" t="n">
        <v>0.316950528154138</v>
      </c>
      <c r="AI12" s="24" t="n">
        <v>0.2634723722164592</v>
      </c>
      <c r="AJ12" s="24" t="n">
        <v>0.2889044529625769</v>
      </c>
      <c r="AL12" s="24" t="n">
        <v>0.3301313386813203</v>
      </c>
      <c r="AM12" s="24" t="n">
        <v>0.3355361048394768</v>
      </c>
      <c r="AN12" s="24" t="n">
        <v>0.3238276964565248</v>
      </c>
      <c r="AO12" s="24" t="n">
        <v>0.325272289082677</v>
      </c>
      <c r="AP12" s="24" t="n">
        <v>0.2958657670701527</v>
      </c>
      <c r="AQ12" s="24" t="n">
        <v>0.2970091373138341</v>
      </c>
      <c r="AR12" s="24" t="n">
        <v>0.3133262861111473</v>
      </c>
      <c r="AS12" s="24" t="n">
        <v>0.3397900949188337</v>
      </c>
      <c r="AU12" s="24" t="n">
        <v>0.3386458017708969</v>
      </c>
      <c r="AV12" s="24" t="n">
        <v>0.3198083086056408</v>
      </c>
      <c r="AW12" s="24" t="n">
        <v>0.2883903420880682</v>
      </c>
      <c r="AX12" s="24" t="n">
        <v>0.3539367815592181</v>
      </c>
    </row>
    <row r="13" ht="19" customHeight="1">
      <c r="B13" s="26" t="inlineStr">
        <is>
          <t>2</t>
        </is>
      </c>
      <c r="C13" s="24" t="n">
        <v>0.1545269513135444</v>
      </c>
      <c r="D13" s="24" t="n">
        <v>0.1492160596755438</v>
      </c>
      <c r="E13" s="24" t="n">
        <v>0.1593640183189529</v>
      </c>
      <c r="G13" s="24" t="n">
        <v>0.1156003168874869</v>
      </c>
      <c r="H13" s="24" t="n">
        <v>0.1397401251239867</v>
      </c>
      <c r="I13" s="24" t="n">
        <v>0.1698581387768845</v>
      </c>
      <c r="J13" s="24" t="n">
        <v>0.1572484019065622</v>
      </c>
      <c r="K13" s="24" t="n">
        <v>0.1803788105007114</v>
      </c>
      <c r="L13" s="24" t="n">
        <v>0.1602273969586802</v>
      </c>
      <c r="N13" s="24" t="n">
        <v>0.1816382563612106</v>
      </c>
      <c r="O13" s="24" t="n">
        <v>0.1404158079630585</v>
      </c>
      <c r="P13" s="24" t="n">
        <v>0.1550335257697156</v>
      </c>
      <c r="Q13" s="24" t="n">
        <v>0.1006785947332783</v>
      </c>
      <c r="R13" s="24" t="n">
        <v>0.1796996725749415</v>
      </c>
      <c r="S13" s="24" t="n">
        <v>0.09107471073818947</v>
      </c>
      <c r="T13" s="24" t="n">
        <v>0.2030117023933654</v>
      </c>
      <c r="U13" s="24" t="n">
        <v>0.1624371232443762</v>
      </c>
      <c r="V13" s="24" t="n">
        <v>0.1804725809491843</v>
      </c>
      <c r="W13" s="24" t="n">
        <v>0.1366470795949253</v>
      </c>
      <c r="Y13" s="24" t="n">
        <v>0.1360614174399394</v>
      </c>
      <c r="Z13" s="24" t="n">
        <v>0.1415768119650527</v>
      </c>
      <c r="AA13" s="24" t="n">
        <v>0.162040439402987</v>
      </c>
      <c r="AB13" s="24" t="n">
        <v>0.181300103022063</v>
      </c>
      <c r="AD13" s="24" t="n">
        <v>0.1981767452106857</v>
      </c>
      <c r="AE13" s="24" t="n">
        <v>0.1283026386030209</v>
      </c>
      <c r="AF13" s="24" t="n">
        <v>0.1544511581141304</v>
      </c>
      <c r="AG13" s="24" t="n">
        <v>0.08535795233274321</v>
      </c>
      <c r="AH13" s="24" t="n">
        <v>0.1781580483962142</v>
      </c>
      <c r="AI13" s="24" t="n">
        <v>0.1690756247998971</v>
      </c>
      <c r="AJ13" s="24" t="n">
        <v>0.1597339949023798</v>
      </c>
      <c r="AL13" s="24" t="n">
        <v>0.154418489579535</v>
      </c>
      <c r="AM13" s="24" t="n">
        <v>0.1348858619913035</v>
      </c>
      <c r="AN13" s="24" t="n">
        <v>0.1494854569245286</v>
      </c>
      <c r="AO13" s="24" t="n">
        <v>0.100040498982922</v>
      </c>
      <c r="AP13" s="24" t="n">
        <v>0.2168764103303576</v>
      </c>
      <c r="AQ13" s="24" t="n">
        <v>0.1346904593620799</v>
      </c>
      <c r="AR13" s="24" t="n">
        <v>0.1609352684643731</v>
      </c>
      <c r="AS13" s="24" t="n">
        <v>0.08644694191614984</v>
      </c>
      <c r="AU13" s="24" t="n">
        <v>0.1063404180384697</v>
      </c>
      <c r="AV13" s="24" t="n">
        <v>0.2077567758910481</v>
      </c>
      <c r="AW13" s="24" t="n">
        <v>0.1700444947819581</v>
      </c>
      <c r="AX13" s="24" t="n">
        <v>0.0960514823272582</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8.xml><?xml version="1.0" encoding="utf-8"?>
<worksheet xmlns="http://schemas.openxmlformats.org/spreadsheetml/2006/main">
  <sheetPr>
    <outlinePr summaryBelow="1" summaryRight="1"/>
    <pageSetUpPr/>
  </sheetPr>
  <dimension ref="B2:AZ18"/>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Imagine the government had to make a choice between each of the following. Which do you think would be the best approach?: Improved drug/alcohol treatments in prisons | Improved drug/alcohol treatments in communities</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-2</t>
        </is>
      </c>
      <c r="C9" s="24" t="n">
        <v>0.170080315899489</v>
      </c>
      <c r="D9" s="24" t="n">
        <v>0.1604968962084899</v>
      </c>
      <c r="E9" s="24" t="n">
        <v>0.1799656277326022</v>
      </c>
      <c r="G9" s="24" t="n">
        <v>0.09160596027308689</v>
      </c>
      <c r="H9" s="24" t="n">
        <v>0.1577146082844214</v>
      </c>
      <c r="I9" s="24" t="n">
        <v>0.193530050731921</v>
      </c>
      <c r="J9" s="24" t="n">
        <v>0.1825452152022161</v>
      </c>
      <c r="K9" s="24" t="n">
        <v>0.1702436145200834</v>
      </c>
      <c r="L9" s="24" t="n">
        <v>0.2026531896142403</v>
      </c>
      <c r="N9" s="24" t="n">
        <v>0.1275725685022303</v>
      </c>
      <c r="O9" s="24" t="n">
        <v>0.1444676382343499</v>
      </c>
      <c r="P9" s="24" t="n">
        <v>0.1725551404928373</v>
      </c>
      <c r="Q9" s="24" t="n">
        <v>0.1323286529451487</v>
      </c>
      <c r="R9" s="24" t="n">
        <v>0.1592281425139284</v>
      </c>
      <c r="S9" s="24" t="n">
        <v>0.1168258782758054</v>
      </c>
      <c r="T9" s="24" t="n">
        <v>0.2331741520969507</v>
      </c>
      <c r="U9" s="24" t="n">
        <v>0.1681853943854357</v>
      </c>
      <c r="V9" s="24" t="n">
        <v>0.1993357416156547</v>
      </c>
      <c r="W9" s="24" t="n">
        <v>0.1979933177242957</v>
      </c>
      <c r="Y9" s="24" t="n">
        <v>0.1656602986348903</v>
      </c>
      <c r="Z9" s="24" t="n">
        <v>0.1617586010542717</v>
      </c>
      <c r="AA9" s="24" t="n">
        <v>0.1794978792905551</v>
      </c>
      <c r="AB9" s="24" t="n">
        <v>0.1752044187704529</v>
      </c>
      <c r="AD9" s="24" t="n">
        <v>0.1767676123960779</v>
      </c>
      <c r="AE9" s="24" t="n">
        <v>0.1742467999594659</v>
      </c>
      <c r="AF9" s="24" t="n">
        <v>0.1804412375566693</v>
      </c>
      <c r="AG9" s="24" t="n">
        <v>0.1244656798007153</v>
      </c>
      <c r="AH9" s="24" t="n">
        <v>0.2142117003160247</v>
      </c>
      <c r="AI9" s="24" t="n">
        <v>0.0896394752196896</v>
      </c>
      <c r="AJ9" s="24" t="n">
        <v>0.1451403484532784</v>
      </c>
      <c r="AL9" s="24" t="n">
        <v>0.1859865197922038</v>
      </c>
      <c r="AM9" s="24" t="n">
        <v>0.1712158523251286</v>
      </c>
      <c r="AN9" s="24" t="n">
        <v>0.1485073609653038</v>
      </c>
      <c r="AO9" s="24" t="n">
        <v>0.1285103032764581</v>
      </c>
      <c r="AP9" s="24" t="n">
        <v>0.2276156940834903</v>
      </c>
      <c r="AQ9" s="24" t="n">
        <v>0.1294257387108253</v>
      </c>
      <c r="AR9" s="24" t="n">
        <v>0.1289367714905665</v>
      </c>
      <c r="AS9" s="24" t="n">
        <v>0.1097835377114445</v>
      </c>
      <c r="AU9" s="24" t="n">
        <v>0.1520756407381943</v>
      </c>
      <c r="AV9" s="24" t="n">
        <v>0.2135123123539888</v>
      </c>
      <c r="AW9" s="24" t="n">
        <v>0.1970513165239493</v>
      </c>
      <c r="AX9" s="24" t="n">
        <v>0.06578524384875935</v>
      </c>
    </row>
    <row r="10" ht="19" customHeight="1">
      <c r="B10" s="26" t="inlineStr">
        <is>
          <t>-1</t>
        </is>
      </c>
      <c r="C10" s="24" t="n">
        <v>0.2802510758362364</v>
      </c>
      <c r="D10" s="24" t="n">
        <v>0.278983596934344</v>
      </c>
      <c r="E10" s="24" t="n">
        <v>0.2809895109247815</v>
      </c>
      <c r="G10" s="24" t="n">
        <v>0.263589882311662</v>
      </c>
      <c r="H10" s="24" t="n">
        <v>0.229477650747464</v>
      </c>
      <c r="I10" s="24" t="n">
        <v>0.2302789793314594</v>
      </c>
      <c r="J10" s="24" t="n">
        <v>0.3208542280123831</v>
      </c>
      <c r="K10" s="24" t="n">
        <v>0.3423434343081727</v>
      </c>
      <c r="L10" s="24" t="n">
        <v>0.2983037050570679</v>
      </c>
      <c r="N10" s="24" t="n">
        <v>0.3177955522281175</v>
      </c>
      <c r="O10" s="24" t="n">
        <v>0.252354897188093</v>
      </c>
      <c r="P10" s="24" t="n">
        <v>0.3116660313949707</v>
      </c>
      <c r="Q10" s="24" t="n">
        <v>0.3427573417651115</v>
      </c>
      <c r="R10" s="24" t="n">
        <v>0.2695810814878384</v>
      </c>
      <c r="S10" s="24" t="n">
        <v>0.3336496193405259</v>
      </c>
      <c r="T10" s="24" t="n">
        <v>0.2413672983347683</v>
      </c>
      <c r="U10" s="24" t="n">
        <v>0.2533752902314531</v>
      </c>
      <c r="V10" s="24" t="n">
        <v>0.2394446026030369</v>
      </c>
      <c r="W10" s="24" t="n">
        <v>0.271214313120937</v>
      </c>
      <c r="Y10" s="24" t="n">
        <v>0.2991743613227462</v>
      </c>
      <c r="Z10" s="24" t="n">
        <v>0.2966146688729387</v>
      </c>
      <c r="AA10" s="24" t="n">
        <v>0.2694338303683444</v>
      </c>
      <c r="AB10" s="24" t="n">
        <v>0.2523476939504534</v>
      </c>
      <c r="AD10" s="24" t="n">
        <v>0.3331572518623793</v>
      </c>
      <c r="AE10" s="24" t="n">
        <v>0.2709208253562939</v>
      </c>
      <c r="AF10" s="24" t="n">
        <v>0.214906247156438</v>
      </c>
      <c r="AG10" s="24" t="n">
        <v>0.2682288105542023</v>
      </c>
      <c r="AH10" s="24" t="n">
        <v>0.2763586413671226</v>
      </c>
      <c r="AI10" s="24" t="n">
        <v>0.2455285056562377</v>
      </c>
      <c r="AJ10" s="24" t="n">
        <v>0.2844952410825917</v>
      </c>
      <c r="AL10" s="24" t="n">
        <v>0.3157746743192762</v>
      </c>
      <c r="AM10" s="24" t="n">
        <v>0.2478905591628879</v>
      </c>
      <c r="AN10" s="24" t="n">
        <v>0.2845925499630045</v>
      </c>
      <c r="AO10" s="24" t="n">
        <v>0.2618101277002776</v>
      </c>
      <c r="AP10" s="24" t="n">
        <v>0.285147496505244</v>
      </c>
      <c r="AQ10" s="24" t="n">
        <v>0.2681419444622904</v>
      </c>
      <c r="AR10" s="24" t="n">
        <v>0.3070127998736891</v>
      </c>
      <c r="AS10" s="24" t="n">
        <v>0.2922605310510731</v>
      </c>
      <c r="AU10" s="24" t="n">
        <v>0.2671671585333736</v>
      </c>
      <c r="AV10" s="24" t="n">
        <v>0.318859172705555</v>
      </c>
      <c r="AW10" s="24" t="n">
        <v>0.2660293763797837</v>
      </c>
      <c r="AX10" s="24" t="n">
        <v>0.2633242373574257</v>
      </c>
    </row>
    <row r="11" ht="19" customHeight="1">
      <c r="B11" s="26" t="inlineStr">
        <is>
          <t>0</t>
        </is>
      </c>
      <c r="C11" s="24" t="n">
        <v>0.19741710945314</v>
      </c>
      <c r="D11" s="24" t="n">
        <v>0.1872201187640959</v>
      </c>
      <c r="E11" s="24" t="n">
        <v>0.2067272337269017</v>
      </c>
      <c r="G11" s="24" t="n">
        <v>0.2059200706479128</v>
      </c>
      <c r="H11" s="24" t="n">
        <v>0.1435435668357548</v>
      </c>
      <c r="I11" s="24" t="n">
        <v>0.1812762060306409</v>
      </c>
      <c r="J11" s="24" t="n">
        <v>0.1783553079264721</v>
      </c>
      <c r="K11" s="24" t="n">
        <v>0.2210351922158839</v>
      </c>
      <c r="L11" s="24" t="n">
        <v>0.24826770228612</v>
      </c>
      <c r="N11" s="24" t="n">
        <v>0.2048212710281082</v>
      </c>
      <c r="O11" s="24" t="n">
        <v>0.1625715642399202</v>
      </c>
      <c r="P11" s="24" t="n">
        <v>0.1826121003594142</v>
      </c>
      <c r="Q11" s="24" t="n">
        <v>0.2428686264068424</v>
      </c>
      <c r="R11" s="24" t="n">
        <v>0.1874830081312122</v>
      </c>
      <c r="S11" s="24" t="n">
        <v>0.18091813717469</v>
      </c>
      <c r="T11" s="24" t="n">
        <v>0.2016475720298866</v>
      </c>
      <c r="U11" s="24" t="n">
        <v>0.1931703150830199</v>
      </c>
      <c r="V11" s="24" t="n">
        <v>0.2082036401233022</v>
      </c>
      <c r="W11" s="24" t="n">
        <v>0.1974892897045589</v>
      </c>
      <c r="Y11" s="24" t="n">
        <v>0.1702218540779538</v>
      </c>
      <c r="Z11" s="24" t="n">
        <v>0.202217683261025</v>
      </c>
      <c r="AA11" s="24" t="n">
        <v>0.1930849110085505</v>
      </c>
      <c r="AB11" s="24" t="n">
        <v>0.2256173242769951</v>
      </c>
      <c r="AD11" s="24" t="n">
        <v>0.1961015106409008</v>
      </c>
      <c r="AE11" s="24" t="n">
        <v>0.1704149863987493</v>
      </c>
      <c r="AF11" s="24" t="n">
        <v>0.2120698400444598</v>
      </c>
      <c r="AG11" s="24" t="n">
        <v>0.2302366095952563</v>
      </c>
      <c r="AH11" s="24" t="n">
        <v>0.1988642116080811</v>
      </c>
      <c r="AI11" s="24" t="n">
        <v>0.3302552778651614</v>
      </c>
      <c r="AJ11" s="24" t="n">
        <v>0.2108626223150943</v>
      </c>
      <c r="AL11" s="24" t="n">
        <v>0.1602962162624403</v>
      </c>
      <c r="AM11" s="24" t="n">
        <v>0.1658166937103922</v>
      </c>
      <c r="AN11" s="24" t="n">
        <v>0.2039224553117257</v>
      </c>
      <c r="AO11" s="24" t="n">
        <v>0.1765388629069053</v>
      </c>
      <c r="AP11" s="24" t="n">
        <v>0.2026767983934776</v>
      </c>
      <c r="AQ11" s="24" t="n">
        <v>0.2077385498222544</v>
      </c>
      <c r="AR11" s="24" t="n">
        <v>0.3038150593026968</v>
      </c>
      <c r="AS11" s="24" t="n">
        <v>0.2499915153853302</v>
      </c>
      <c r="AU11" s="24" t="n">
        <v>0.2202801359369893</v>
      </c>
      <c r="AV11" s="24" t="n">
        <v>0.2051403267247269</v>
      </c>
      <c r="AW11" s="24" t="n">
        <v>0.1526062495515065</v>
      </c>
      <c r="AX11" s="24" t="n">
        <v>0.2492714713906543</v>
      </c>
    </row>
    <row r="12" ht="19" customHeight="1">
      <c r="B12" s="26" t="inlineStr">
        <is>
          <t>1</t>
        </is>
      </c>
      <c r="C12" s="24" t="n">
        <v>0.21802289649495</v>
      </c>
      <c r="D12" s="24" t="n">
        <v>0.2425398498064213</v>
      </c>
      <c r="E12" s="24" t="n">
        <v>0.1946945603166127</v>
      </c>
      <c r="G12" s="24" t="n">
        <v>0.2745899259981945</v>
      </c>
      <c r="H12" s="24" t="n">
        <v>0.2619521220656679</v>
      </c>
      <c r="I12" s="24" t="n">
        <v>0.2470972037892052</v>
      </c>
      <c r="J12" s="24" t="n">
        <v>0.2060287040475286</v>
      </c>
      <c r="K12" s="24" t="n">
        <v>0.1892234487898763</v>
      </c>
      <c r="L12" s="24" t="n">
        <v>0.1505694776895525</v>
      </c>
      <c r="N12" s="24" t="n">
        <v>0.2039704857087654</v>
      </c>
      <c r="O12" s="24" t="n">
        <v>0.2452486574886535</v>
      </c>
      <c r="P12" s="24" t="n">
        <v>0.1601469538876693</v>
      </c>
      <c r="Q12" s="24" t="n">
        <v>0.1928604434029136</v>
      </c>
      <c r="R12" s="24" t="n">
        <v>0.2589980386811587</v>
      </c>
      <c r="S12" s="24" t="n">
        <v>0.276333259018525</v>
      </c>
      <c r="T12" s="24" t="n">
        <v>0.1989534113274267</v>
      </c>
      <c r="U12" s="24" t="n">
        <v>0.2271830492744193</v>
      </c>
      <c r="V12" s="24" t="n">
        <v>0.227411622915853</v>
      </c>
      <c r="W12" s="24" t="n">
        <v>0.2067057133290262</v>
      </c>
      <c r="Y12" s="24" t="n">
        <v>0.2340185650538411</v>
      </c>
      <c r="Z12" s="24" t="n">
        <v>0.2159514123338677</v>
      </c>
      <c r="AA12" s="24" t="n">
        <v>0.2156604062900368</v>
      </c>
      <c r="AB12" s="24" t="n">
        <v>0.2049767663908745</v>
      </c>
      <c r="AD12" s="24" t="n">
        <v>0.1810002176567513</v>
      </c>
      <c r="AE12" s="24" t="n">
        <v>0.2268151881020345</v>
      </c>
      <c r="AF12" s="24" t="n">
        <v>0.2673018373447296</v>
      </c>
      <c r="AG12" s="24" t="n">
        <v>0.2425404756866529</v>
      </c>
      <c r="AH12" s="24" t="n">
        <v>0.184090556563041</v>
      </c>
      <c r="AI12" s="24" t="n">
        <v>0.1910728386065483</v>
      </c>
      <c r="AJ12" s="24" t="n">
        <v>0.2357011258752488</v>
      </c>
      <c r="AL12" s="24" t="n">
        <v>0.2025472015565827</v>
      </c>
      <c r="AM12" s="24" t="n">
        <v>0.2543206451697188</v>
      </c>
      <c r="AN12" s="24" t="n">
        <v>0.2398453877751142</v>
      </c>
      <c r="AO12" s="24" t="n">
        <v>0.2537920357267679</v>
      </c>
      <c r="AP12" s="24" t="n">
        <v>0.1773527689221405</v>
      </c>
      <c r="AQ12" s="24" t="n">
        <v>0.2598345047235619</v>
      </c>
      <c r="AR12" s="24" t="n">
        <v>0.169320256399529</v>
      </c>
      <c r="AS12" s="24" t="n">
        <v>0.2027044676093377</v>
      </c>
      <c r="AU12" s="24" t="n">
        <v>0.2302127262556515</v>
      </c>
      <c r="AV12" s="24" t="n">
        <v>0.153044642099827</v>
      </c>
      <c r="AW12" s="24" t="n">
        <v>0.214474059499427</v>
      </c>
      <c r="AX12" s="24" t="n">
        <v>0.3160543064792465</v>
      </c>
    </row>
    <row r="13" ht="19" customHeight="1">
      <c r="B13" s="26" t="inlineStr">
        <is>
          <t>2</t>
        </is>
      </c>
      <c r="C13" s="24" t="n">
        <v>0.1342286023161847</v>
      </c>
      <c r="D13" s="24" t="n">
        <v>0.1307595382866489</v>
      </c>
      <c r="E13" s="24" t="n">
        <v>0.1376230672991018</v>
      </c>
      <c r="G13" s="24" t="n">
        <v>0.1642941607691439</v>
      </c>
      <c r="H13" s="24" t="n">
        <v>0.2073120520666918</v>
      </c>
      <c r="I13" s="24" t="n">
        <v>0.1478175601167734</v>
      </c>
      <c r="J13" s="24" t="n">
        <v>0.1122165448114</v>
      </c>
      <c r="K13" s="24" t="n">
        <v>0.07715431016598344</v>
      </c>
      <c r="L13" s="24" t="n">
        <v>0.1002059253530193</v>
      </c>
      <c r="N13" s="24" t="n">
        <v>0.1458401225327786</v>
      </c>
      <c r="O13" s="24" t="n">
        <v>0.1953572428489836</v>
      </c>
      <c r="P13" s="24" t="n">
        <v>0.1730197738651085</v>
      </c>
      <c r="Q13" s="24" t="n">
        <v>0.0891849354799838</v>
      </c>
      <c r="R13" s="24" t="n">
        <v>0.1247097291858623</v>
      </c>
      <c r="S13" s="24" t="n">
        <v>0.09227310619045359</v>
      </c>
      <c r="T13" s="24" t="n">
        <v>0.1248575662109678</v>
      </c>
      <c r="U13" s="24" t="n">
        <v>0.1580859510256719</v>
      </c>
      <c r="V13" s="24" t="n">
        <v>0.1256043927421532</v>
      </c>
      <c r="W13" s="24" t="n">
        <v>0.1265973661211822</v>
      </c>
      <c r="Y13" s="24" t="n">
        <v>0.1309249209105684</v>
      </c>
      <c r="Z13" s="24" t="n">
        <v>0.1234576344778969</v>
      </c>
      <c r="AA13" s="24" t="n">
        <v>0.1423229730425131</v>
      </c>
      <c r="AB13" s="24" t="n">
        <v>0.1418537966112241</v>
      </c>
      <c r="AD13" s="24" t="n">
        <v>0.1129734074438909</v>
      </c>
      <c r="AE13" s="24" t="n">
        <v>0.1576022001834565</v>
      </c>
      <c r="AF13" s="24" t="n">
        <v>0.1252808378977033</v>
      </c>
      <c r="AG13" s="24" t="n">
        <v>0.1345284243631731</v>
      </c>
      <c r="AH13" s="24" t="n">
        <v>0.1264748901457305</v>
      </c>
      <c r="AI13" s="24" t="n">
        <v>0.1435039026523631</v>
      </c>
      <c r="AJ13" s="24" t="n">
        <v>0.1238006622737869</v>
      </c>
      <c r="AL13" s="24" t="n">
        <v>0.1353953880694966</v>
      </c>
      <c r="AM13" s="24" t="n">
        <v>0.1607562496318725</v>
      </c>
      <c r="AN13" s="24" t="n">
        <v>0.123132245984852</v>
      </c>
      <c r="AO13" s="24" t="n">
        <v>0.1793486703895912</v>
      </c>
      <c r="AP13" s="24" t="n">
        <v>0.1072072420956477</v>
      </c>
      <c r="AQ13" s="24" t="n">
        <v>0.1348592622810677</v>
      </c>
      <c r="AR13" s="24" t="n">
        <v>0.0909151129335187</v>
      </c>
      <c r="AS13" s="24" t="n">
        <v>0.1452599482428144</v>
      </c>
      <c r="AU13" s="24" t="n">
        <v>0.1302643385357913</v>
      </c>
      <c r="AV13" s="24" t="n">
        <v>0.1094435461159021</v>
      </c>
      <c r="AW13" s="24" t="n">
        <v>0.1698389980453334</v>
      </c>
      <c r="AX13" s="24" t="n">
        <v>0.1055647409239142</v>
      </c>
    </row>
    <row r="15">
      <c r="B15" t="inlineStr">
        <is>
          <t>Fieldwork: 07 Jul 2026 - 10 Jul 2026</t>
        </is>
      </c>
    </row>
    <row r="16">
      <c r="B16" t="inlineStr">
        <is>
          <t>All results are weighted using Iterative Proportional Fitting, or 'Raking'. The results are weighted by interlocking age &amp; gender, region and socioeconomic grade to Nationally Representative Proportions</t>
        </is>
      </c>
    </row>
    <row r="18">
      <c r="B18"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99.xml><?xml version="1.0" encoding="utf-8"?>
<worksheet xmlns="http://schemas.openxmlformats.org/spreadsheetml/2006/main">
  <sheetPr>
    <outlinePr summaryBelow="1" summaryRight="1"/>
    <pageSetUpPr/>
  </sheetPr>
  <dimension ref="B2:E20"/>
  <sheetViews>
    <sheetView showGridLines="0" workbookViewId="0">
      <selection activeCell="A1" sqref="A1"/>
    </sheetView>
  </sheetViews>
  <sheetFormatPr baseColWidth="8" defaultRowHeight="15"/>
  <cols>
    <col width="5" customWidth="1" min="1" max="1"/>
    <col width="25" customWidth="1" min="2" max="2"/>
    <col width="20" customWidth="1" min="3" max="3"/>
    <col width="20" customWidth="1" min="4" max="4"/>
    <col width="20" customWidth="1" min="5" max="5"/>
  </cols>
  <sheetData>
    <row r="2" ht="40" customHeight="1">
      <c r="D2" s="25" t="inlineStr">
        <is>
          <t>Grid Summary: Which of the following political parties do you think MOST prioritises improving each of the following:</t>
        </is>
      </c>
    </row>
    <row r="6" ht="60" customHeight="1">
      <c r="C6" s="27" t="inlineStr">
        <is>
          <t>Conditions in prison</t>
        </is>
      </c>
      <c r="D6" s="27" t="inlineStr">
        <is>
          <t>Rehabilitation for people in prison</t>
        </is>
      </c>
      <c r="E6" s="27" t="inlineStr">
        <is>
          <t>Support for people leaving prison to integrate into society</t>
        </is>
      </c>
    </row>
    <row r="7">
      <c r="B7" s="26" t="inlineStr">
        <is>
          <t>Labour</t>
        </is>
      </c>
      <c r="C7" s="24" t="n">
        <v>0.1881018561927086</v>
      </c>
      <c r="D7" s="24" t="n">
        <v>0.1913376745861983</v>
      </c>
      <c r="E7" s="24" t="n">
        <v>0.2098560301195416</v>
      </c>
    </row>
    <row r="8">
      <c r="B8" s="26" t="inlineStr">
        <is>
          <t>Conservatives</t>
        </is>
      </c>
      <c r="C8" s="24" t="n">
        <v>0.1288142588570168</v>
      </c>
      <c r="D8" s="24" t="n">
        <v>0.1281654797528693</v>
      </c>
      <c r="E8" s="24" t="n">
        <v>0.1164362380260822</v>
      </c>
    </row>
    <row r="9">
      <c r="B9" s="26" t="inlineStr">
        <is>
          <t>Liberal Democrats</t>
        </is>
      </c>
      <c r="C9" s="24" t="n">
        <v>0.07917994776047432</v>
      </c>
      <c r="D9" s="24" t="n">
        <v>0.08308641246458374</v>
      </c>
      <c r="E9" s="24" t="n">
        <v>0.09547506177981267</v>
      </c>
    </row>
    <row r="10">
      <c r="B10" s="26" t="inlineStr">
        <is>
          <t>The Green Party</t>
        </is>
      </c>
      <c r="C10" s="24" t="n">
        <v>0.06666965875484275</v>
      </c>
      <c r="D10" s="24" t="n">
        <v>0.08252092300156059</v>
      </c>
      <c r="E10" s="24" t="n">
        <v>0.07720812251140541</v>
      </c>
    </row>
    <row r="11">
      <c r="B11" s="26" t="inlineStr">
        <is>
          <t>Reform UK</t>
        </is>
      </c>
      <c r="C11" s="24" t="n">
        <v>0.1404567009502393</v>
      </c>
      <c r="D11" s="24" t="n">
        <v>0.1263512611375122</v>
      </c>
      <c r="E11" s="24" t="n">
        <v>0.1216259210481332</v>
      </c>
    </row>
    <row r="12">
      <c r="B12" s="26" t="inlineStr">
        <is>
          <t>Another party</t>
        </is>
      </c>
      <c r="C12" s="24" t="n">
        <v>0.01678974038594101</v>
      </c>
      <c r="D12" s="24" t="n">
        <v>0.01709409109634824</v>
      </c>
      <c r="E12" s="24" t="n">
        <v>0.01160000367321999</v>
      </c>
    </row>
    <row r="13">
      <c r="B13" s="26" t="inlineStr">
        <is>
          <t>Don't know</t>
        </is>
      </c>
      <c r="C13" s="24" t="n">
        <v>0.3799878370987772</v>
      </c>
      <c r="D13" s="24" t="n">
        <v>0.3714441579609276</v>
      </c>
      <c r="E13" s="24" t="n">
        <v>0.3677986228418049</v>
      </c>
    </row>
    <row r="16">
      <c r="B16" t="inlineStr">
        <is>
          <t>Fieldwork: 07 Jul 2026 - 10 Jul 2026</t>
        </is>
      </c>
    </row>
    <row r="17">
      <c r="B17" t="inlineStr">
        <is>
          <t>All results are weighted using Iterative Proportional Fitting, or 'Raking'. The results are weighted by interlocking age &amp; gender, region and socioeconomic grade to Nationally Representative Proportions</t>
        </is>
      </c>
    </row>
    <row r="20">
      <c r="B20">
        <f>HYPERLINK("#Contents!A1", "Return to Contents")</f>
        <v/>
      </c>
    </row>
  </sheetData>
  <pageMargins left="0.75" right="0.75" top="1" bottom="1" header="0.5" footer="0.5"/>
  <drawing xmlns:r="http://schemas.openxmlformats.org/officeDocument/2006/relationships" r:id="rId1"/>
</worksheet>
</file>

<file path=xl/worksheets/sheet100.xml><?xml version="1.0" encoding="utf-8"?>
<worksheet xmlns="http://schemas.openxmlformats.org/spreadsheetml/2006/main">
  <sheetPr>
    <outlinePr summaryBelow="1" summaryRight="1"/>
    <pageSetUpPr/>
  </sheetPr>
  <dimension ref="B2:AZ20"/>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political parties do you think MOST prioritises improving each of the following: Conditions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Labour</t>
        </is>
      </c>
      <c r="C9" s="24" t="n">
        <v>0.1881018561927086</v>
      </c>
      <c r="D9" s="24" t="n">
        <v>0.2159256429173999</v>
      </c>
      <c r="E9" s="24" t="n">
        <v>0.1614488835238623</v>
      </c>
      <c r="G9" s="24" t="n">
        <v>0.1509704971707889</v>
      </c>
      <c r="H9" s="24" t="n">
        <v>0.3143192758443728</v>
      </c>
      <c r="I9" s="24" t="n">
        <v>0.2223308167802701</v>
      </c>
      <c r="J9" s="24" t="n">
        <v>0.1561792622732068</v>
      </c>
      <c r="K9" s="24" t="n">
        <v>0.1440534780196334</v>
      </c>
      <c r="L9" s="24" t="n">
        <v>0.1377901997214464</v>
      </c>
      <c r="N9" s="24" t="n">
        <v>0.1681693806131783</v>
      </c>
      <c r="O9" s="24" t="n">
        <v>0.2339451644732864</v>
      </c>
      <c r="P9" s="24" t="n">
        <v>0.2250468100277291</v>
      </c>
      <c r="Q9" s="24" t="n">
        <v>0.1795272247181229</v>
      </c>
      <c r="R9" s="24" t="n">
        <v>0.1519135645526985</v>
      </c>
      <c r="S9" s="24" t="n">
        <v>0.179343164357463</v>
      </c>
      <c r="T9" s="24" t="n">
        <v>0.155313847271192</v>
      </c>
      <c r="U9" s="24" t="n">
        <v>0.2453130656956818</v>
      </c>
      <c r="V9" s="24" t="n">
        <v>0.1813936605137945</v>
      </c>
      <c r="W9" s="24" t="n">
        <v>0.1249569075950923</v>
      </c>
      <c r="Y9" s="24" t="n">
        <v>0.2245400299541767</v>
      </c>
      <c r="Z9" s="24" t="n">
        <v>0.1976809950629896</v>
      </c>
      <c r="AA9" s="24" t="n">
        <v>0.1657011084964825</v>
      </c>
      <c r="AB9" s="24" t="n">
        <v>0.1585181403556503</v>
      </c>
      <c r="AD9" s="24" t="n">
        <v>0.06476465542763842</v>
      </c>
      <c r="AE9" s="24" t="n">
        <v>0.413191385131051</v>
      </c>
      <c r="AF9" s="24" t="n">
        <v>0.140531606781061</v>
      </c>
      <c r="AG9" s="24" t="n">
        <v>0.09146884638265031</v>
      </c>
      <c r="AH9" s="24" t="n">
        <v>0.04820739367603952</v>
      </c>
      <c r="AI9" s="24" t="n">
        <v>0.09504150472597871</v>
      </c>
      <c r="AJ9" s="24" t="n">
        <v>0.09435767933401448</v>
      </c>
      <c r="AL9" s="24" t="n">
        <v>0.05886740690553675</v>
      </c>
      <c r="AM9" s="24" t="n">
        <v>0.6263260982590626</v>
      </c>
      <c r="AN9" s="24" t="n">
        <v>0.1165959076152656</v>
      </c>
      <c r="AO9" s="24" t="n">
        <v>0.09516616950563574</v>
      </c>
      <c r="AP9" s="24" t="n">
        <v>0.03913505115045064</v>
      </c>
      <c r="AQ9" s="24" t="n">
        <v>0.06621329431319119</v>
      </c>
      <c r="AR9" s="24" t="n">
        <v>0.1018970544277981</v>
      </c>
      <c r="AS9" s="24" t="n">
        <v>0.1005946033153521</v>
      </c>
      <c r="AU9" s="24" t="n">
        <v>0.2204366028761534</v>
      </c>
      <c r="AV9" s="24" t="n">
        <v>0.1381834592052641</v>
      </c>
      <c r="AW9" s="24" t="n">
        <v>0.2054270413359358</v>
      </c>
      <c r="AX9" s="24" t="n">
        <v>0.1927995468429114</v>
      </c>
    </row>
    <row r="10" ht="19" customHeight="1">
      <c r="B10" s="26" t="inlineStr">
        <is>
          <t>Conservatives</t>
        </is>
      </c>
      <c r="C10" s="24" t="n">
        <v>0.1288142588570168</v>
      </c>
      <c r="D10" s="24" t="n">
        <v>0.1410034874029531</v>
      </c>
      <c r="E10" s="24" t="n">
        <v>0.1163544869606672</v>
      </c>
      <c r="G10" s="24" t="n">
        <v>0.1020889181955831</v>
      </c>
      <c r="H10" s="24" t="n">
        <v>0.1244864616043775</v>
      </c>
      <c r="I10" s="24" t="n">
        <v>0.1023503434073983</v>
      </c>
      <c r="J10" s="24" t="n">
        <v>0.1436450482602071</v>
      </c>
      <c r="K10" s="24" t="n">
        <v>0.1220872535149249</v>
      </c>
      <c r="L10" s="24" t="n">
        <v>0.1638530394698572</v>
      </c>
      <c r="N10" s="24" t="n">
        <v>0.06467208845928438</v>
      </c>
      <c r="O10" s="24" t="n">
        <v>0.08654100251688866</v>
      </c>
      <c r="P10" s="24" t="n">
        <v>0.1324997728510814</v>
      </c>
      <c r="Q10" s="24" t="n">
        <v>0.1482685007593639</v>
      </c>
      <c r="R10" s="24" t="n">
        <v>0.12088465602247</v>
      </c>
      <c r="S10" s="24" t="n">
        <v>0.1190716006947133</v>
      </c>
      <c r="T10" s="24" t="n">
        <v>0.1372172019496298</v>
      </c>
      <c r="U10" s="24" t="n">
        <v>0.151722826138473</v>
      </c>
      <c r="V10" s="24" t="n">
        <v>0.1292415495689219</v>
      </c>
      <c r="W10" s="24" t="n">
        <v>0.1333223374744922</v>
      </c>
      <c r="Y10" s="24" t="n">
        <v>0.1480987805867378</v>
      </c>
      <c r="Z10" s="24" t="n">
        <v>0.1075248793656255</v>
      </c>
      <c r="AA10" s="24" t="n">
        <v>0.1396745870231242</v>
      </c>
      <c r="AB10" s="24" t="n">
        <v>0.1205282625148077</v>
      </c>
      <c r="AD10" s="24" t="n">
        <v>0.3844630286244508</v>
      </c>
      <c r="AE10" s="24" t="n">
        <v>0.1111386823411182</v>
      </c>
      <c r="AF10" s="24" t="n">
        <v>0.05216358799826269</v>
      </c>
      <c r="AG10" s="24" t="n">
        <v>0.00947884070273753</v>
      </c>
      <c r="AH10" s="24" t="n">
        <v>0.07492667267898442</v>
      </c>
      <c r="AI10" s="24" t="n">
        <v>0.02931487873341347</v>
      </c>
      <c r="AJ10" s="24" t="n">
        <v>0.04935910753081744</v>
      </c>
      <c r="AL10" s="24" t="n">
        <v>0.5154888000191282</v>
      </c>
      <c r="AM10" s="24" t="n">
        <v>0.07240820511912836</v>
      </c>
      <c r="AN10" s="24" t="n">
        <v>0.04149126614654643</v>
      </c>
      <c r="AO10" s="24" t="n">
        <v>0.03201471083053259</v>
      </c>
      <c r="AP10" s="24" t="n">
        <v>0.09610148325363495</v>
      </c>
      <c r="AQ10" s="24" t="n">
        <v>0.04291412444939793</v>
      </c>
      <c r="AR10" s="24" t="n">
        <v>0.03596298191818546</v>
      </c>
      <c r="AS10" s="24" t="n">
        <v>0.02818438549922233</v>
      </c>
      <c r="AU10" s="24" t="n">
        <v>0.07995921075864819</v>
      </c>
      <c r="AV10" s="24" t="n">
        <v>0.1441601573158953</v>
      </c>
      <c r="AW10" s="24" t="n">
        <v>0.1495324438221161</v>
      </c>
      <c r="AX10" s="24" t="n">
        <v>0.1221538065894767</v>
      </c>
    </row>
    <row r="11" ht="19" customHeight="1">
      <c r="B11" s="26" t="inlineStr">
        <is>
          <t>Liberal Democrats</t>
        </is>
      </c>
      <c r="C11" s="24" t="n">
        <v>0.07917994776047432</v>
      </c>
      <c r="D11" s="24" t="n">
        <v>0.08610305911204896</v>
      </c>
      <c r="E11" s="24" t="n">
        <v>0.07223890740891926</v>
      </c>
      <c r="G11" s="24" t="n">
        <v>0.0977954781974744</v>
      </c>
      <c r="H11" s="24" t="n">
        <v>0.07328486380134112</v>
      </c>
      <c r="I11" s="24" t="n">
        <v>0.07262528565895308</v>
      </c>
      <c r="J11" s="24" t="n">
        <v>0.07408171360837117</v>
      </c>
      <c r="K11" s="24" t="n">
        <v>0.06835586209481134</v>
      </c>
      <c r="L11" s="24" t="n">
        <v>0.08840950673512937</v>
      </c>
      <c r="N11" s="24" t="n">
        <v>0.08187992740335708</v>
      </c>
      <c r="O11" s="24" t="n">
        <v>0.08937862127354508</v>
      </c>
      <c r="P11" s="24" t="n">
        <v>0.04139713839747047</v>
      </c>
      <c r="Q11" s="24" t="n">
        <v>0.0709178945702366</v>
      </c>
      <c r="R11" s="24" t="n">
        <v>0.08472189727870913</v>
      </c>
      <c r="S11" s="24" t="n">
        <v>0.1063780647267505</v>
      </c>
      <c r="T11" s="24" t="n">
        <v>0.07607808284295775</v>
      </c>
      <c r="U11" s="24" t="n">
        <v>0.08400094746278354</v>
      </c>
      <c r="V11" s="24" t="n">
        <v>0.08113205550788424</v>
      </c>
      <c r="W11" s="24" t="n">
        <v>0.08907025389834373</v>
      </c>
      <c r="Y11" s="24" t="n">
        <v>0.1131748860996592</v>
      </c>
      <c r="Z11" s="24" t="n">
        <v>0.06156279015067285</v>
      </c>
      <c r="AA11" s="24" t="n">
        <v>0.07167498261330979</v>
      </c>
      <c r="AB11" s="24" t="n">
        <v>0.06735639328263336</v>
      </c>
      <c r="AD11" s="24" t="n">
        <v>0.06897391008680222</v>
      </c>
      <c r="AE11" s="24" t="n">
        <v>0.05764321206024357</v>
      </c>
      <c r="AF11" s="24" t="n">
        <v>0.3411929377974251</v>
      </c>
      <c r="AG11" s="24" t="n">
        <v>0.08375417780872101</v>
      </c>
      <c r="AH11" s="24" t="n">
        <v>0.03400712204697907</v>
      </c>
      <c r="AI11" s="24" t="n">
        <v>0.09937637046769068</v>
      </c>
      <c r="AJ11" s="24" t="n">
        <v>0.04789575153754819</v>
      </c>
      <c r="AL11" s="24" t="n">
        <v>0.05932507323479335</v>
      </c>
      <c r="AM11" s="24" t="n">
        <v>0.03959509626698648</v>
      </c>
      <c r="AN11" s="24" t="n">
        <v>0.3896773422320213</v>
      </c>
      <c r="AO11" s="24" t="n">
        <v>0.1026102336033334</v>
      </c>
      <c r="AP11" s="24" t="n">
        <v>0.03649332783650552</v>
      </c>
      <c r="AQ11" s="24" t="n">
        <v>0.03301357517201967</v>
      </c>
      <c r="AR11" s="24" t="n">
        <v>0.004900711797357632</v>
      </c>
      <c r="AS11" s="24" t="n">
        <v>0.08326967739536377</v>
      </c>
      <c r="AU11" s="24" t="n">
        <v>0.1153020409339634</v>
      </c>
      <c r="AV11" s="24" t="n">
        <v>0.05545342458989112</v>
      </c>
      <c r="AW11" s="24" t="n">
        <v>0.06503418944761777</v>
      </c>
      <c r="AX11" s="24" t="n">
        <v>0.1018583245764601</v>
      </c>
    </row>
    <row r="12" ht="19" customHeight="1">
      <c r="B12" s="26" t="inlineStr">
        <is>
          <t>The Green Party</t>
        </is>
      </c>
      <c r="C12" s="24" t="n">
        <v>0.06666965875484275</v>
      </c>
      <c r="D12" s="24" t="n">
        <v>0.05412900171822991</v>
      </c>
      <c r="E12" s="24" t="n">
        <v>0.07826506610069592</v>
      </c>
      <c r="G12" s="24" t="n">
        <v>0.1845456501690012</v>
      </c>
      <c r="H12" s="24" t="n">
        <v>0.1077696331178076</v>
      </c>
      <c r="I12" s="24" t="n">
        <v>0.06884073842948114</v>
      </c>
      <c r="J12" s="24" t="n">
        <v>0.02616762999948474</v>
      </c>
      <c r="K12" s="24" t="n">
        <v>0.02095959764016149</v>
      </c>
      <c r="L12" s="24" t="n">
        <v>0.01736718780999779</v>
      </c>
      <c r="N12" s="24" t="n">
        <v>0.07759757398972554</v>
      </c>
      <c r="O12" s="24" t="n">
        <v>0.1074920044052709</v>
      </c>
      <c r="P12" s="24" t="n">
        <v>0.08866337389137516</v>
      </c>
      <c r="Q12" s="24" t="n">
        <v>0.05255290740126844</v>
      </c>
      <c r="R12" s="24" t="n">
        <v>0.1015464243992667</v>
      </c>
      <c r="S12" s="24" t="n">
        <v>0.07484860297117465</v>
      </c>
      <c r="T12" s="24" t="n">
        <v>0.03950540359819791</v>
      </c>
      <c r="U12" s="24" t="n">
        <v>0.05400172132794934</v>
      </c>
      <c r="V12" s="24" t="n">
        <v>0.05218825936703139</v>
      </c>
      <c r="W12" s="24" t="n">
        <v>0.05976723208023747</v>
      </c>
      <c r="Y12" s="24" t="n">
        <v>0.06051438048500202</v>
      </c>
      <c r="Z12" s="24" t="n">
        <v>0.08420721199933547</v>
      </c>
      <c r="AA12" s="24" t="n">
        <v>0.05266123151327524</v>
      </c>
      <c r="AB12" s="24" t="n">
        <v>0.06744079499106677</v>
      </c>
      <c r="AD12" s="24" t="n">
        <v>0.01643622988749283</v>
      </c>
      <c r="AE12" s="24" t="n">
        <v>0.0573788734155687</v>
      </c>
      <c r="AF12" s="24" t="n">
        <v>0.0464778989987972</v>
      </c>
      <c r="AG12" s="24" t="n">
        <v>0.4085144541764479</v>
      </c>
      <c r="AH12" s="24" t="n">
        <v>0.02979641857576507</v>
      </c>
      <c r="AI12" s="24" t="n">
        <v>0.0366730995113619</v>
      </c>
      <c r="AJ12" s="24" t="n">
        <v>0.06491634578174237</v>
      </c>
      <c r="AL12" s="24" t="n">
        <v>0.003510051572431108</v>
      </c>
      <c r="AM12" s="24" t="n">
        <v>0.03129024796419083</v>
      </c>
      <c r="AN12" s="24" t="n">
        <v>0.02063996554609742</v>
      </c>
      <c r="AO12" s="24" t="n">
        <v>0.3966540713321844</v>
      </c>
      <c r="AP12" s="24" t="n">
        <v>0.02900346389931747</v>
      </c>
      <c r="AQ12" s="24" t="n">
        <v>0.01931574495283936</v>
      </c>
      <c r="AR12" s="24" t="n">
        <v>0.0452139580114351</v>
      </c>
      <c r="AS12" s="24" t="n">
        <v>0.06417098417491314</v>
      </c>
      <c r="AU12" s="24" t="n">
        <v>0.1140194575983282</v>
      </c>
      <c r="AV12" s="24" t="n">
        <v>0.02572535245336204</v>
      </c>
      <c r="AW12" s="24" t="n">
        <v>0.06339746889856321</v>
      </c>
      <c r="AX12" s="24" t="n">
        <v>0.080685535726623</v>
      </c>
    </row>
    <row r="13" ht="19" customHeight="1">
      <c r="B13" s="26" t="inlineStr">
        <is>
          <t>Reform UK</t>
        </is>
      </c>
      <c r="C13" s="24" t="n">
        <v>0.1404567009502393</v>
      </c>
      <c r="D13" s="24" t="n">
        <v>0.16819036405261</v>
      </c>
      <c r="E13" s="24" t="n">
        <v>0.1137488412589761</v>
      </c>
      <c r="G13" s="24" t="n">
        <v>0.1519395604284979</v>
      </c>
      <c r="H13" s="24" t="n">
        <v>0.1419773161389918</v>
      </c>
      <c r="I13" s="24" t="n">
        <v>0.1537703304151606</v>
      </c>
      <c r="J13" s="24" t="n">
        <v>0.1479147920290566</v>
      </c>
      <c r="K13" s="24" t="n">
        <v>0.1488485112854099</v>
      </c>
      <c r="L13" s="24" t="n">
        <v>0.1091861039974936</v>
      </c>
      <c r="N13" s="24" t="n">
        <v>0.1659530510311447</v>
      </c>
      <c r="O13" s="24" t="n">
        <v>0.07156900451947926</v>
      </c>
      <c r="P13" s="24" t="n">
        <v>0.1483976315386124</v>
      </c>
      <c r="Q13" s="24" t="n">
        <v>0.1099820137448623</v>
      </c>
      <c r="R13" s="24" t="n">
        <v>0.2202056217596354</v>
      </c>
      <c r="S13" s="24" t="n">
        <v>0.1579328514392025</v>
      </c>
      <c r="T13" s="24" t="n">
        <v>0.1809082904908856</v>
      </c>
      <c r="U13" s="24" t="n">
        <v>0.1091261844045253</v>
      </c>
      <c r="V13" s="24" t="n">
        <v>0.1096202548171962</v>
      </c>
      <c r="W13" s="24" t="n">
        <v>0.1483140244621505</v>
      </c>
      <c r="Y13" s="24" t="n">
        <v>0.1052126004111874</v>
      </c>
      <c r="Z13" s="24" t="n">
        <v>0.1181574023711564</v>
      </c>
      <c r="AA13" s="24" t="n">
        <v>0.1829882028169786</v>
      </c>
      <c r="AB13" s="24" t="n">
        <v>0.1642392798147729</v>
      </c>
      <c r="AD13" s="24" t="n">
        <v>0.1120428105868765</v>
      </c>
      <c r="AE13" s="24" t="n">
        <v>0.07345419535035488</v>
      </c>
      <c r="AF13" s="24" t="n">
        <v>0.03376449224445192</v>
      </c>
      <c r="AG13" s="24" t="n">
        <v>0.06060395240758536</v>
      </c>
      <c r="AH13" s="24" t="n">
        <v>0.4743611061188313</v>
      </c>
      <c r="AI13" s="24" t="n">
        <v>0.01955317817515903</v>
      </c>
      <c r="AJ13" s="24" t="n">
        <v>0.1176216058995974</v>
      </c>
      <c r="AL13" s="24" t="n">
        <v>0.02957184734535613</v>
      </c>
      <c r="AM13" s="24" t="n">
        <v>0.03395018160826701</v>
      </c>
      <c r="AN13" s="24" t="n">
        <v>0.02324057741170384</v>
      </c>
      <c r="AO13" s="24" t="n">
        <v>0.06365050838371342</v>
      </c>
      <c r="AP13" s="24" t="n">
        <v>0.4678447343457846</v>
      </c>
      <c r="AQ13" s="24" t="n">
        <v>0.04739346198671216</v>
      </c>
      <c r="AR13" s="24" t="n">
        <v>0.02455076218631052</v>
      </c>
      <c r="AS13" s="24" t="n">
        <v>0.1181791361696012</v>
      </c>
      <c r="AU13" s="24" t="n">
        <v>0.06303865248666544</v>
      </c>
      <c r="AV13" s="24" t="n">
        <v>0.1596306897849443</v>
      </c>
      <c r="AW13" s="24" t="n">
        <v>0.1662633530250954</v>
      </c>
      <c r="AX13" s="24" t="n">
        <v>0.1529048650112463</v>
      </c>
    </row>
    <row r="14" ht="19" customHeight="1">
      <c r="B14" s="26" t="inlineStr">
        <is>
          <t>Another party</t>
        </is>
      </c>
      <c r="C14" s="24" t="n">
        <v>0.01678974038594101</v>
      </c>
      <c r="D14" s="24" t="n">
        <v>0.02114693468074565</v>
      </c>
      <c r="E14" s="24" t="n">
        <v>0.01257786451058563</v>
      </c>
      <c r="G14" s="24" t="n">
        <v>0.02894346001142972</v>
      </c>
      <c r="H14" s="24" t="n">
        <v>0.0189579109557832</v>
      </c>
      <c r="I14" s="24" t="n">
        <v>0.017928868754311</v>
      </c>
      <c r="J14" s="24" t="n">
        <v>0.01842037642629888</v>
      </c>
      <c r="K14" s="24" t="n">
        <v>0.009502339352070477</v>
      </c>
      <c r="L14" s="24" t="n">
        <v>0.009663107101283472</v>
      </c>
      <c r="N14" s="24" t="n">
        <v>0.02996431668124779</v>
      </c>
      <c r="O14" s="24" t="n">
        <v>0</v>
      </c>
      <c r="P14" s="24" t="n">
        <v>0.03640952306917476</v>
      </c>
      <c r="Q14" s="24" t="n">
        <v>0.01109191790170702</v>
      </c>
      <c r="R14" s="24" t="n">
        <v>0.00792450784730077</v>
      </c>
      <c r="S14" s="24" t="n">
        <v>0.01824313720184237</v>
      </c>
      <c r="T14" s="24" t="n">
        <v>0.01879545748426702</v>
      </c>
      <c r="U14" s="24" t="n">
        <v>0.006727670902437581</v>
      </c>
      <c r="V14" s="24" t="n">
        <v>0.02396099804387302</v>
      </c>
      <c r="W14" s="24" t="n">
        <v>0.005429135254487385</v>
      </c>
      <c r="Y14" s="24" t="n">
        <v>0.01142426017876986</v>
      </c>
      <c r="Z14" s="24" t="n">
        <v>0.01452716359022888</v>
      </c>
      <c r="AA14" s="24" t="n">
        <v>0.01850475120813585</v>
      </c>
      <c r="AB14" s="24" t="n">
        <v>0.0234238042001036</v>
      </c>
      <c r="AD14" s="24" t="n">
        <v>0.008307793469046204</v>
      </c>
      <c r="AE14" s="24" t="n">
        <v>0.008140264925017028</v>
      </c>
      <c r="AF14" s="24" t="n">
        <v>0.007384882270929286</v>
      </c>
      <c r="AG14" s="24" t="n">
        <v>0.01534964580553806</v>
      </c>
      <c r="AH14" s="24" t="n">
        <v>0.03533982776835125</v>
      </c>
      <c r="AI14" s="24" t="n">
        <v>0.05154171810989203</v>
      </c>
      <c r="AJ14" s="24" t="n">
        <v>0.025168954305889</v>
      </c>
      <c r="AL14" s="24" t="n">
        <v>0.002982200714700925</v>
      </c>
      <c r="AM14" s="24" t="n">
        <v>0</v>
      </c>
      <c r="AN14" s="24" t="n">
        <v>0.0147221215452108</v>
      </c>
      <c r="AO14" s="24" t="n">
        <v>0.01523000750547288</v>
      </c>
      <c r="AP14" s="24" t="n">
        <v>0.008559108808208571</v>
      </c>
      <c r="AQ14" s="24" t="n">
        <v>0.01287005319545485</v>
      </c>
      <c r="AR14" s="24" t="n">
        <v>0.04763252123627399</v>
      </c>
      <c r="AS14" s="24" t="n">
        <v>0.1369270204550224</v>
      </c>
      <c r="AU14" s="24" t="n">
        <v>0.01435729494287596</v>
      </c>
      <c r="AV14" s="24" t="n">
        <v>0.01768652136303722</v>
      </c>
      <c r="AW14" s="24" t="n">
        <v>0.0174698164247527</v>
      </c>
      <c r="AX14" s="24" t="n">
        <v>0.01697276783881932</v>
      </c>
    </row>
    <row r="15" ht="19" customHeight="1">
      <c r="B15" s="26" t="inlineStr">
        <is>
          <t>Don't know</t>
        </is>
      </c>
      <c r="C15" s="24" t="n">
        <v>0.3799878370987772</v>
      </c>
      <c r="D15" s="24" t="n">
        <v>0.3135015101160125</v>
      </c>
      <c r="E15" s="24" t="n">
        <v>0.4453659502362936</v>
      </c>
      <c r="G15" s="24" t="n">
        <v>0.2837164358272248</v>
      </c>
      <c r="H15" s="24" t="n">
        <v>0.2192045385373259</v>
      </c>
      <c r="I15" s="24" t="n">
        <v>0.3621536165544258</v>
      </c>
      <c r="J15" s="24" t="n">
        <v>0.4335911774033747</v>
      </c>
      <c r="K15" s="24" t="n">
        <v>0.4861929580929883</v>
      </c>
      <c r="L15" s="24" t="n">
        <v>0.473730855164792</v>
      </c>
      <c r="N15" s="24" t="n">
        <v>0.4117636618220619</v>
      </c>
      <c r="O15" s="24" t="n">
        <v>0.4110742028115298</v>
      </c>
      <c r="P15" s="24" t="n">
        <v>0.3275857502245567</v>
      </c>
      <c r="Q15" s="24" t="n">
        <v>0.427659540904439</v>
      </c>
      <c r="R15" s="24" t="n">
        <v>0.3128033281399195</v>
      </c>
      <c r="S15" s="24" t="n">
        <v>0.3441825786088537</v>
      </c>
      <c r="T15" s="24" t="n">
        <v>0.39218171636287</v>
      </c>
      <c r="U15" s="24" t="n">
        <v>0.3491075840681493</v>
      </c>
      <c r="V15" s="24" t="n">
        <v>0.4224632221812987</v>
      </c>
      <c r="W15" s="24" t="n">
        <v>0.4391401092351964</v>
      </c>
      <c r="Y15" s="24" t="n">
        <v>0.337035062284467</v>
      </c>
      <c r="Z15" s="24" t="n">
        <v>0.4163395574599913</v>
      </c>
      <c r="AA15" s="24" t="n">
        <v>0.3687951363286938</v>
      </c>
      <c r="AB15" s="24" t="n">
        <v>0.3984933248409654</v>
      </c>
      <c r="AD15" s="24" t="n">
        <v>0.3450115719176932</v>
      </c>
      <c r="AE15" s="24" t="n">
        <v>0.2790533867766466</v>
      </c>
      <c r="AF15" s="24" t="n">
        <v>0.3784845939090729</v>
      </c>
      <c r="AG15" s="24" t="n">
        <v>0.3308300827163197</v>
      </c>
      <c r="AH15" s="24" t="n">
        <v>0.3033614591350493</v>
      </c>
      <c r="AI15" s="24" t="n">
        <v>0.6684992502765043</v>
      </c>
      <c r="AJ15" s="24" t="n">
        <v>0.6006805556103912</v>
      </c>
      <c r="AL15" s="24" t="n">
        <v>0.3302546202080533</v>
      </c>
      <c r="AM15" s="24" t="n">
        <v>0.1964301707823647</v>
      </c>
      <c r="AN15" s="24" t="n">
        <v>0.3936328195031549</v>
      </c>
      <c r="AO15" s="24" t="n">
        <v>0.2946742988391276</v>
      </c>
      <c r="AP15" s="24" t="n">
        <v>0.3228628307060983</v>
      </c>
      <c r="AQ15" s="24" t="n">
        <v>0.7782797459303846</v>
      </c>
      <c r="AR15" s="24" t="n">
        <v>0.7398420104226392</v>
      </c>
      <c r="AS15" s="24" t="n">
        <v>0.468674192990525</v>
      </c>
      <c r="AU15" s="24" t="n">
        <v>0.3928867404033655</v>
      </c>
      <c r="AV15" s="24" t="n">
        <v>0.4591603952876058</v>
      </c>
      <c r="AW15" s="24" t="n">
        <v>0.3328756870459191</v>
      </c>
      <c r="AX15" s="24" t="n">
        <v>0.3326251534144631</v>
      </c>
    </row>
    <row r="17">
      <c r="B17" t="inlineStr">
        <is>
          <t>Fieldwork: 07 Jul 2026 - 10 Jul 2026</t>
        </is>
      </c>
    </row>
    <row r="18">
      <c r="B18" t="inlineStr">
        <is>
          <t>All results are weighted using Iterative Proportional Fitting, or 'Raking'. The results are weighted by interlocking age &amp; gender, region and socioeconomic grade to Nationally Representative Proportions</t>
        </is>
      </c>
    </row>
    <row r="20">
      <c r="B20"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1.xml><?xml version="1.0" encoding="utf-8"?>
<worksheet xmlns="http://schemas.openxmlformats.org/spreadsheetml/2006/main">
  <sheetPr>
    <outlinePr summaryBelow="1" summaryRight="1"/>
    <pageSetUpPr/>
  </sheetPr>
  <dimension ref="B2:AZ20"/>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political parties do you think MOST prioritises improving each of the following: Rehabilitation for people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Labour</t>
        </is>
      </c>
      <c r="C9" s="24" t="n">
        <v>0.1913376745861983</v>
      </c>
      <c r="D9" s="24" t="n">
        <v>0.2163685458850583</v>
      </c>
      <c r="E9" s="24" t="n">
        <v>0.1669763817949267</v>
      </c>
      <c r="G9" s="24" t="n">
        <v>0.1593352507765428</v>
      </c>
      <c r="H9" s="24" t="n">
        <v>0.285198702307759</v>
      </c>
      <c r="I9" s="24" t="n">
        <v>0.2219002618246176</v>
      </c>
      <c r="J9" s="24" t="n">
        <v>0.1767956291543279</v>
      </c>
      <c r="K9" s="24" t="n">
        <v>0.1579937886774717</v>
      </c>
      <c r="L9" s="24" t="n">
        <v>0.145612643390838</v>
      </c>
      <c r="N9" s="24" t="n">
        <v>0.1860493844925888</v>
      </c>
      <c r="O9" s="24" t="n">
        <v>0.2600118454126724</v>
      </c>
      <c r="P9" s="24" t="n">
        <v>0.2265621019414299</v>
      </c>
      <c r="Q9" s="24" t="n">
        <v>0.1555451948384362</v>
      </c>
      <c r="R9" s="24" t="n">
        <v>0.166526940263701</v>
      </c>
      <c r="S9" s="24" t="n">
        <v>0.219597271890439</v>
      </c>
      <c r="T9" s="24" t="n">
        <v>0.1502948052963923</v>
      </c>
      <c r="U9" s="24" t="n">
        <v>0.23452441993116</v>
      </c>
      <c r="V9" s="24" t="n">
        <v>0.1535751537965619</v>
      </c>
      <c r="W9" s="24" t="n">
        <v>0.1698124616603027</v>
      </c>
      <c r="Y9" s="24" t="n">
        <v>0.2520643236387491</v>
      </c>
      <c r="Z9" s="24" t="n">
        <v>0.1925077351717695</v>
      </c>
      <c r="AA9" s="24" t="n">
        <v>0.1582112935064309</v>
      </c>
      <c r="AB9" s="24" t="n">
        <v>0.1536895860718157</v>
      </c>
      <c r="AD9" s="24" t="n">
        <v>0.06299727221305809</v>
      </c>
      <c r="AE9" s="24" t="n">
        <v>0.4313749019980835</v>
      </c>
      <c r="AF9" s="24" t="n">
        <v>0.1296637021374224</v>
      </c>
      <c r="AG9" s="24" t="n">
        <v>0.07115867111248191</v>
      </c>
      <c r="AH9" s="24" t="n">
        <v>0.05463405988153641</v>
      </c>
      <c r="AI9" s="24" t="n">
        <v>0.1026167785367856</v>
      </c>
      <c r="AJ9" s="24" t="n">
        <v>0.08809548383250687</v>
      </c>
      <c r="AL9" s="24" t="n">
        <v>0.06420109103095815</v>
      </c>
      <c r="AM9" s="24" t="n">
        <v>0.6490474894372138</v>
      </c>
      <c r="AN9" s="24" t="n">
        <v>0.1050131508853646</v>
      </c>
      <c r="AO9" s="24" t="n">
        <v>0.0523569656862306</v>
      </c>
      <c r="AP9" s="24" t="n">
        <v>0.05414244278045792</v>
      </c>
      <c r="AQ9" s="24" t="n">
        <v>0.08451197926944837</v>
      </c>
      <c r="AR9" s="24" t="n">
        <v>0.08101042618725658</v>
      </c>
      <c r="AS9" s="24" t="n">
        <v>0.1065841736391155</v>
      </c>
      <c r="AU9" s="24" t="n">
        <v>0.2203194296529224</v>
      </c>
      <c r="AV9" s="24" t="n">
        <v>0.1459824503998524</v>
      </c>
      <c r="AW9" s="24" t="n">
        <v>0.2119085685650762</v>
      </c>
      <c r="AX9" s="24" t="n">
        <v>0.1860591975705069</v>
      </c>
    </row>
    <row r="10" ht="19" customHeight="1">
      <c r="B10" s="26" t="inlineStr">
        <is>
          <t>Conservatives</t>
        </is>
      </c>
      <c r="C10" s="24" t="n">
        <v>0.1281654797528693</v>
      </c>
      <c r="D10" s="24" t="n">
        <v>0.1425450426255351</v>
      </c>
      <c r="E10" s="24" t="n">
        <v>0.1140774783541704</v>
      </c>
      <c r="G10" s="24" t="n">
        <v>0.1110232691033854</v>
      </c>
      <c r="H10" s="24" t="n">
        <v>0.1529151124721587</v>
      </c>
      <c r="I10" s="24" t="n">
        <v>0.09924442150934822</v>
      </c>
      <c r="J10" s="24" t="n">
        <v>0.1163309959905264</v>
      </c>
      <c r="K10" s="24" t="n">
        <v>0.1294872448649359</v>
      </c>
      <c r="L10" s="24" t="n">
        <v>0.1514842028038765</v>
      </c>
      <c r="N10" s="24" t="n">
        <v>0.0495893654858261</v>
      </c>
      <c r="O10" s="24" t="n">
        <v>0.08211210445008255</v>
      </c>
      <c r="P10" s="24" t="n">
        <v>0.1021028330583789</v>
      </c>
      <c r="Q10" s="24" t="n">
        <v>0.1627804590035328</v>
      </c>
      <c r="R10" s="24" t="n">
        <v>0.1686426649663846</v>
      </c>
      <c r="S10" s="24" t="n">
        <v>0.1322600539335665</v>
      </c>
      <c r="T10" s="24" t="n">
        <v>0.1328638706168382</v>
      </c>
      <c r="U10" s="24" t="n">
        <v>0.134501679473251</v>
      </c>
      <c r="V10" s="24" t="n">
        <v>0.142402610701579</v>
      </c>
      <c r="W10" s="24" t="n">
        <v>0.1220296818905774</v>
      </c>
      <c r="Y10" s="24" t="n">
        <v>0.1467193091794796</v>
      </c>
      <c r="Z10" s="24" t="n">
        <v>0.1124848910680289</v>
      </c>
      <c r="AA10" s="24" t="n">
        <v>0.1323918446483615</v>
      </c>
      <c r="AB10" s="24" t="n">
        <v>0.1206845939189615</v>
      </c>
      <c r="AD10" s="24" t="n">
        <v>0.3906748247992231</v>
      </c>
      <c r="AE10" s="24" t="n">
        <v>0.09368404280901398</v>
      </c>
      <c r="AF10" s="24" t="n">
        <v>0.08165900682219566</v>
      </c>
      <c r="AG10" s="24" t="n">
        <v>0.05052094029831419</v>
      </c>
      <c r="AH10" s="24" t="n">
        <v>0.07369086938722216</v>
      </c>
      <c r="AI10" s="24" t="n">
        <v>0.0806631344536478</v>
      </c>
      <c r="AJ10" s="24" t="n">
        <v>0.04088525290896366</v>
      </c>
      <c r="AL10" s="24" t="n">
        <v>0.5040739170318496</v>
      </c>
      <c r="AM10" s="24" t="n">
        <v>0.0542263712077809</v>
      </c>
      <c r="AN10" s="24" t="n">
        <v>0.05646295008340971</v>
      </c>
      <c r="AO10" s="24" t="n">
        <v>0.05161885559593238</v>
      </c>
      <c r="AP10" s="24" t="n">
        <v>0.09779756598454234</v>
      </c>
      <c r="AQ10" s="24" t="n">
        <v>0.03164239822640671</v>
      </c>
      <c r="AR10" s="24" t="n">
        <v>0.04055528904864695</v>
      </c>
      <c r="AS10" s="24" t="n">
        <v>0.06009218196411998</v>
      </c>
      <c r="AU10" s="24" t="n">
        <v>0.08203277590226797</v>
      </c>
      <c r="AV10" s="24" t="n">
        <v>0.1209118057939985</v>
      </c>
      <c r="AW10" s="24" t="n">
        <v>0.1609604329412053</v>
      </c>
      <c r="AX10" s="24" t="n">
        <v>0.1298192465727349</v>
      </c>
    </row>
    <row r="11" ht="19" customHeight="1">
      <c r="B11" s="26" t="inlineStr">
        <is>
          <t>Liberal Democrats</t>
        </is>
      </c>
      <c r="C11" s="24" t="n">
        <v>0.08308641246458374</v>
      </c>
      <c r="D11" s="24" t="n">
        <v>0.09090208316545269</v>
      </c>
      <c r="E11" s="24" t="n">
        <v>0.07569043971631581</v>
      </c>
      <c r="G11" s="24" t="n">
        <v>0.1084005956191638</v>
      </c>
      <c r="H11" s="24" t="n">
        <v>0.07888386144370983</v>
      </c>
      <c r="I11" s="24" t="n">
        <v>0.06482875288334752</v>
      </c>
      <c r="J11" s="24" t="n">
        <v>0.09240313461827909</v>
      </c>
      <c r="K11" s="24" t="n">
        <v>0.05384545115834332</v>
      </c>
      <c r="L11" s="24" t="n">
        <v>0.09666528456903709</v>
      </c>
      <c r="N11" s="24" t="n">
        <v>0.08924949862065339</v>
      </c>
      <c r="O11" s="24" t="n">
        <v>0.04851960581323608</v>
      </c>
      <c r="P11" s="24" t="n">
        <v>0.08087989410432364</v>
      </c>
      <c r="Q11" s="24" t="n">
        <v>0.06282356195219843</v>
      </c>
      <c r="R11" s="24" t="n">
        <v>0.1108523302171563</v>
      </c>
      <c r="S11" s="24" t="n">
        <v>0.06823116202069941</v>
      </c>
      <c r="T11" s="24" t="n">
        <v>0.07259596548772795</v>
      </c>
      <c r="U11" s="24" t="n">
        <v>0.08109486100224482</v>
      </c>
      <c r="V11" s="24" t="n">
        <v>0.1045856562805885</v>
      </c>
      <c r="W11" s="24" t="n">
        <v>0.0925699299476498</v>
      </c>
      <c r="Y11" s="24" t="n">
        <v>0.1096624315045439</v>
      </c>
      <c r="Z11" s="24" t="n">
        <v>0.07980330345606822</v>
      </c>
      <c r="AA11" s="24" t="n">
        <v>0.06775508133062781</v>
      </c>
      <c r="AB11" s="24" t="n">
        <v>0.07128375045014712</v>
      </c>
      <c r="AD11" s="24" t="n">
        <v>0.0516974632570864</v>
      </c>
      <c r="AE11" s="24" t="n">
        <v>0.07064354187508094</v>
      </c>
      <c r="AF11" s="24" t="n">
        <v>0.3093820622984704</v>
      </c>
      <c r="AG11" s="24" t="n">
        <v>0.07575707541807709</v>
      </c>
      <c r="AH11" s="24" t="n">
        <v>0.05192064324684334</v>
      </c>
      <c r="AI11" s="24" t="n">
        <v>0.04666675353583413</v>
      </c>
      <c r="AJ11" s="24" t="n">
        <v>0.06891505161347189</v>
      </c>
      <c r="AL11" s="24" t="n">
        <v>0.0545682630987253</v>
      </c>
      <c r="AM11" s="24" t="n">
        <v>0.04722941127556558</v>
      </c>
      <c r="AN11" s="24" t="n">
        <v>0.3899438595066786</v>
      </c>
      <c r="AO11" s="24" t="n">
        <v>0.06944646777293485</v>
      </c>
      <c r="AP11" s="24" t="n">
        <v>0.05989529613312008</v>
      </c>
      <c r="AQ11" s="24" t="n">
        <v>0.03206544163278182</v>
      </c>
      <c r="AR11" s="24" t="n">
        <v>0.0170200777396763</v>
      </c>
      <c r="AS11" s="24" t="n">
        <v>0.08603970731300094</v>
      </c>
      <c r="AU11" s="24" t="n">
        <v>0.1087413684923587</v>
      </c>
      <c r="AV11" s="24" t="n">
        <v>0.07871053294859436</v>
      </c>
      <c r="AW11" s="24" t="n">
        <v>0.06335404149527343</v>
      </c>
      <c r="AX11" s="24" t="n">
        <v>0.09899322270058962</v>
      </c>
    </row>
    <row r="12" ht="19" customHeight="1">
      <c r="B12" s="26" t="inlineStr">
        <is>
          <t>The Green Party</t>
        </is>
      </c>
      <c r="C12" s="24" t="n">
        <v>0.08252092300156059</v>
      </c>
      <c r="D12" s="24" t="n">
        <v>0.07348748193955178</v>
      </c>
      <c r="E12" s="24" t="n">
        <v>0.09026041662651335</v>
      </c>
      <c r="G12" s="24" t="n">
        <v>0.2367012606043386</v>
      </c>
      <c r="H12" s="24" t="n">
        <v>0.1311445079695359</v>
      </c>
      <c r="I12" s="24" t="n">
        <v>0.07133664165563569</v>
      </c>
      <c r="J12" s="24" t="n">
        <v>0.04247503154354321</v>
      </c>
      <c r="K12" s="24" t="n">
        <v>0.02398501231494645</v>
      </c>
      <c r="L12" s="24" t="n">
        <v>0.02222443074219351</v>
      </c>
      <c r="N12" s="24" t="n">
        <v>0.1105998357958953</v>
      </c>
      <c r="O12" s="24" t="n">
        <v>0.1245215428402774</v>
      </c>
      <c r="P12" s="24" t="n">
        <v>0.1109480462658</v>
      </c>
      <c r="Q12" s="24" t="n">
        <v>0.05967798299036468</v>
      </c>
      <c r="R12" s="24" t="n">
        <v>0.09105081821942629</v>
      </c>
      <c r="S12" s="24" t="n">
        <v>0.07684923699273534</v>
      </c>
      <c r="T12" s="24" t="n">
        <v>0.05742096496634879</v>
      </c>
      <c r="U12" s="24" t="n">
        <v>0.09268338408961647</v>
      </c>
      <c r="V12" s="24" t="n">
        <v>0.06883588393417407</v>
      </c>
      <c r="W12" s="24" t="n">
        <v>0.0593987896995893</v>
      </c>
      <c r="Y12" s="24" t="n">
        <v>0.07840413559071518</v>
      </c>
      <c r="Z12" s="24" t="n">
        <v>0.09067763236247084</v>
      </c>
      <c r="AA12" s="24" t="n">
        <v>0.06318492002082338</v>
      </c>
      <c r="AB12" s="24" t="n">
        <v>0.09551607171169763</v>
      </c>
      <c r="AD12" s="24" t="n">
        <v>0.03044368874331375</v>
      </c>
      <c r="AE12" s="24" t="n">
        <v>0.0724265708817783</v>
      </c>
      <c r="AF12" s="24" t="n">
        <v>0.05632231322642649</v>
      </c>
      <c r="AG12" s="24" t="n">
        <v>0.43321456959683</v>
      </c>
      <c r="AH12" s="24" t="n">
        <v>0.04197990505721595</v>
      </c>
      <c r="AI12" s="24" t="n">
        <v>0.0632589960544207</v>
      </c>
      <c r="AJ12" s="24" t="n">
        <v>0.08478884030194796</v>
      </c>
      <c r="AL12" s="24" t="n">
        <v>0.01972881093388489</v>
      </c>
      <c r="AM12" s="24" t="n">
        <v>0.02789630731758894</v>
      </c>
      <c r="AN12" s="24" t="n">
        <v>0.04427315939653037</v>
      </c>
      <c r="AO12" s="24" t="n">
        <v>0.4991727064503213</v>
      </c>
      <c r="AP12" s="24" t="n">
        <v>0.02923556221823218</v>
      </c>
      <c r="AQ12" s="24" t="n">
        <v>0.0207515772385234</v>
      </c>
      <c r="AR12" s="24" t="n">
        <v>0.03920162051898838</v>
      </c>
      <c r="AS12" s="24" t="n">
        <v>0.09371762104604102</v>
      </c>
      <c r="AU12" s="24" t="n">
        <v>0.1368387106825801</v>
      </c>
      <c r="AV12" s="24" t="n">
        <v>0.02475714562262188</v>
      </c>
      <c r="AW12" s="24" t="n">
        <v>0.08094831724176534</v>
      </c>
      <c r="AX12" s="24" t="n">
        <v>0.1116683931892346</v>
      </c>
    </row>
    <row r="13" ht="19" customHeight="1">
      <c r="B13" s="26" t="inlineStr">
        <is>
          <t>Reform UK</t>
        </is>
      </c>
      <c r="C13" s="24" t="n">
        <v>0.1263512611375122</v>
      </c>
      <c r="D13" s="24" t="n">
        <v>0.1518839871970489</v>
      </c>
      <c r="E13" s="24" t="n">
        <v>0.1017540475228271</v>
      </c>
      <c r="G13" s="24" t="n">
        <v>0.09542072566227816</v>
      </c>
      <c r="H13" s="24" t="n">
        <v>0.1262644961639791</v>
      </c>
      <c r="I13" s="24" t="n">
        <v>0.1722360626585432</v>
      </c>
      <c r="J13" s="24" t="n">
        <v>0.1394256219957534</v>
      </c>
      <c r="K13" s="24" t="n">
        <v>0.1335293103649207</v>
      </c>
      <c r="L13" s="24" t="n">
        <v>0.09423725281142953</v>
      </c>
      <c r="N13" s="24" t="n">
        <v>0.177864510782303</v>
      </c>
      <c r="O13" s="24" t="n">
        <v>0.05374800812564283</v>
      </c>
      <c r="P13" s="24" t="n">
        <v>0.1330990315955544</v>
      </c>
      <c r="Q13" s="24" t="n">
        <v>0.1070502837247927</v>
      </c>
      <c r="R13" s="24" t="n">
        <v>0.1763921061795539</v>
      </c>
      <c r="S13" s="24" t="n">
        <v>0.1563052203845992</v>
      </c>
      <c r="T13" s="24" t="n">
        <v>0.1504072808269753</v>
      </c>
      <c r="U13" s="24" t="n">
        <v>0.1041408670291337</v>
      </c>
      <c r="V13" s="24" t="n">
        <v>0.1073042690800998</v>
      </c>
      <c r="W13" s="24" t="n">
        <v>0.1056136562730404</v>
      </c>
      <c r="Y13" s="24" t="n">
        <v>0.09057406445045625</v>
      </c>
      <c r="Z13" s="24" t="n">
        <v>0.1078889988935506</v>
      </c>
      <c r="AA13" s="24" t="n">
        <v>0.1774018133024712</v>
      </c>
      <c r="AB13" s="24" t="n">
        <v>0.1392299758636008</v>
      </c>
      <c r="AD13" s="24" t="n">
        <v>0.1157522514538012</v>
      </c>
      <c r="AE13" s="24" t="n">
        <v>0.05942938941008407</v>
      </c>
      <c r="AF13" s="24" t="n">
        <v>0.02967224552680212</v>
      </c>
      <c r="AG13" s="24" t="n">
        <v>0.0420314656987131</v>
      </c>
      <c r="AH13" s="24" t="n">
        <v>0.4532736029116154</v>
      </c>
      <c r="AI13" s="24" t="n">
        <v>0.04450899974199226</v>
      </c>
      <c r="AJ13" s="24" t="n">
        <v>0.08651578402221774</v>
      </c>
      <c r="AL13" s="24" t="n">
        <v>0.03408835086161512</v>
      </c>
      <c r="AM13" s="24" t="n">
        <v>0.02598421024554434</v>
      </c>
      <c r="AN13" s="24" t="n">
        <v>0.0236614335389878</v>
      </c>
      <c r="AO13" s="24" t="n">
        <v>0.03826303324216074</v>
      </c>
      <c r="AP13" s="24" t="n">
        <v>0.4387417451443734</v>
      </c>
      <c r="AQ13" s="24" t="n">
        <v>0.02627173915902007</v>
      </c>
      <c r="AR13" s="24" t="n">
        <v>0.01158489926681867</v>
      </c>
      <c r="AS13" s="24" t="n">
        <v>0.09915626062779369</v>
      </c>
      <c r="AU13" s="24" t="n">
        <v>0.06533914431334964</v>
      </c>
      <c r="AV13" s="24" t="n">
        <v>0.1524601917096293</v>
      </c>
      <c r="AW13" s="24" t="n">
        <v>0.1368607094561743</v>
      </c>
      <c r="AX13" s="24" t="n">
        <v>0.1386679699803537</v>
      </c>
    </row>
    <row r="14" ht="19" customHeight="1">
      <c r="B14" s="26" t="inlineStr">
        <is>
          <t>Another party</t>
        </is>
      </c>
      <c r="C14" s="24" t="n">
        <v>0.01709409109634824</v>
      </c>
      <c r="D14" s="24" t="n">
        <v>0.01586199339421573</v>
      </c>
      <c r="E14" s="24" t="n">
        <v>0.01835067336483253</v>
      </c>
      <c r="G14" s="24" t="n">
        <v>0.01481109738242616</v>
      </c>
      <c r="H14" s="24" t="n">
        <v>0.01888201522839408</v>
      </c>
      <c r="I14" s="24" t="n">
        <v>0.03160127328949541</v>
      </c>
      <c r="J14" s="24" t="n">
        <v>0.0212785208337044</v>
      </c>
      <c r="K14" s="24" t="n">
        <v>0.01298311405823147</v>
      </c>
      <c r="L14" s="24" t="n">
        <v>0.004766623823551313</v>
      </c>
      <c r="N14" s="24" t="n">
        <v>0.01749532930047749</v>
      </c>
      <c r="O14" s="24" t="n">
        <v>0.01066922600076399</v>
      </c>
      <c r="P14" s="24" t="n">
        <v>0.0287763752313662</v>
      </c>
      <c r="Q14" s="24" t="n">
        <v>0.01492514469562994</v>
      </c>
      <c r="R14" s="24" t="n">
        <v>0.02752810019733726</v>
      </c>
      <c r="S14" s="24" t="n">
        <v>0.01356708168776012</v>
      </c>
      <c r="T14" s="24" t="n">
        <v>0.01799481619143115</v>
      </c>
      <c r="U14" s="24" t="n">
        <v>0.01184457979896173</v>
      </c>
      <c r="V14" s="24" t="n">
        <v>0.01618753636183926</v>
      </c>
      <c r="W14" s="24" t="n">
        <v>0.01061335450407734</v>
      </c>
      <c r="Y14" s="24" t="n">
        <v>0.009270452820326524</v>
      </c>
      <c r="Z14" s="24" t="n">
        <v>0.02266550840742662</v>
      </c>
      <c r="AA14" s="24" t="n">
        <v>0.01598618162638383</v>
      </c>
      <c r="AB14" s="24" t="n">
        <v>0.02073544959912105</v>
      </c>
      <c r="AD14" s="24" t="n">
        <v>0</v>
      </c>
      <c r="AE14" s="24" t="n">
        <v>0.007011395835801904</v>
      </c>
      <c r="AF14" s="24" t="n">
        <v>0.01850067087457501</v>
      </c>
      <c r="AG14" s="24" t="n">
        <v>0.01677435316918633</v>
      </c>
      <c r="AH14" s="24" t="n">
        <v>0.04274038038797701</v>
      </c>
      <c r="AI14" s="24" t="n">
        <v>0.04789293648584458</v>
      </c>
      <c r="AJ14" s="24" t="n">
        <v>0.02611356411789944</v>
      </c>
      <c r="AL14" s="24" t="n">
        <v>0</v>
      </c>
      <c r="AM14" s="24" t="n">
        <v>0.003883245205455953</v>
      </c>
      <c r="AN14" s="24" t="n">
        <v>0.01492833530920956</v>
      </c>
      <c r="AO14" s="24" t="n">
        <v>0.02289004488906891</v>
      </c>
      <c r="AP14" s="24" t="n">
        <v>0.006671852440619529</v>
      </c>
      <c r="AQ14" s="24" t="n">
        <v>0.0265032960476803</v>
      </c>
      <c r="AR14" s="24" t="n">
        <v>0.03020896672544992</v>
      </c>
      <c r="AS14" s="24" t="n">
        <v>0.1366558393697508</v>
      </c>
      <c r="AU14" s="24" t="n">
        <v>0.01236372321164681</v>
      </c>
      <c r="AV14" s="24" t="n">
        <v>0.0271111187325484</v>
      </c>
      <c r="AW14" s="24" t="n">
        <v>0.0133375935596035</v>
      </c>
      <c r="AX14" s="24" t="n">
        <v>0.01452150620933314</v>
      </c>
    </row>
    <row r="15" ht="19" customHeight="1">
      <c r="B15" s="26" t="inlineStr">
        <is>
          <t>Don't know</t>
        </is>
      </c>
      <c r="C15" s="24" t="n">
        <v>0.3714441579609276</v>
      </c>
      <c r="D15" s="24" t="n">
        <v>0.3089508657931376</v>
      </c>
      <c r="E15" s="24" t="n">
        <v>0.4328905626204141</v>
      </c>
      <c r="G15" s="24" t="n">
        <v>0.2743078008518651</v>
      </c>
      <c r="H15" s="24" t="n">
        <v>0.2067113044144632</v>
      </c>
      <c r="I15" s="24" t="n">
        <v>0.3388525861790124</v>
      </c>
      <c r="J15" s="24" t="n">
        <v>0.4112910658638655</v>
      </c>
      <c r="K15" s="24" t="n">
        <v>0.4881760785611502</v>
      </c>
      <c r="L15" s="24" t="n">
        <v>0.4850095618590739</v>
      </c>
      <c r="N15" s="24" t="n">
        <v>0.3691520755222557</v>
      </c>
      <c r="O15" s="24" t="n">
        <v>0.4204176673573249</v>
      </c>
      <c r="P15" s="24" t="n">
        <v>0.317631717803147</v>
      </c>
      <c r="Q15" s="24" t="n">
        <v>0.4371973727950453</v>
      </c>
      <c r="R15" s="24" t="n">
        <v>0.2590070399564407</v>
      </c>
      <c r="S15" s="24" t="n">
        <v>0.3331899730902005</v>
      </c>
      <c r="T15" s="24" t="n">
        <v>0.4184222966142864</v>
      </c>
      <c r="U15" s="24" t="n">
        <v>0.3412102086756321</v>
      </c>
      <c r="V15" s="24" t="n">
        <v>0.4071088898451576</v>
      </c>
      <c r="W15" s="24" t="n">
        <v>0.439962126024763</v>
      </c>
      <c r="Y15" s="24" t="n">
        <v>0.3133052828157294</v>
      </c>
      <c r="Z15" s="24" t="n">
        <v>0.3939719306406853</v>
      </c>
      <c r="AA15" s="24" t="n">
        <v>0.3850688655649013</v>
      </c>
      <c r="AB15" s="24" t="n">
        <v>0.3988605723846563</v>
      </c>
      <c r="AD15" s="24" t="n">
        <v>0.3484344995335175</v>
      </c>
      <c r="AE15" s="24" t="n">
        <v>0.2654301571901572</v>
      </c>
      <c r="AF15" s="24" t="n">
        <v>0.374799999114108</v>
      </c>
      <c r="AG15" s="24" t="n">
        <v>0.3105429247063971</v>
      </c>
      <c r="AH15" s="24" t="n">
        <v>0.2817605391275895</v>
      </c>
      <c r="AI15" s="24" t="n">
        <v>0.614392401191475</v>
      </c>
      <c r="AJ15" s="24" t="n">
        <v>0.6046860232029926</v>
      </c>
      <c r="AL15" s="24" t="n">
        <v>0.3233395670429667</v>
      </c>
      <c r="AM15" s="24" t="n">
        <v>0.1917329653108506</v>
      </c>
      <c r="AN15" s="24" t="n">
        <v>0.3657171112798194</v>
      </c>
      <c r="AO15" s="24" t="n">
        <v>0.2662519263633512</v>
      </c>
      <c r="AP15" s="24" t="n">
        <v>0.3135155352986547</v>
      </c>
      <c r="AQ15" s="24" t="n">
        <v>0.7782535684261392</v>
      </c>
      <c r="AR15" s="24" t="n">
        <v>0.7804187205131633</v>
      </c>
      <c r="AS15" s="24" t="n">
        <v>0.4177542160401781</v>
      </c>
      <c r="AU15" s="24" t="n">
        <v>0.3743648477448744</v>
      </c>
      <c r="AV15" s="24" t="n">
        <v>0.4500667547927551</v>
      </c>
      <c r="AW15" s="24" t="n">
        <v>0.3326303367409021</v>
      </c>
      <c r="AX15" s="24" t="n">
        <v>0.320270463777247</v>
      </c>
    </row>
    <row r="17">
      <c r="B17" t="inlineStr">
        <is>
          <t>Fieldwork: 07 Jul 2026 - 10 Jul 2026</t>
        </is>
      </c>
    </row>
    <row r="18">
      <c r="B18" t="inlineStr">
        <is>
          <t>All results are weighted using Iterative Proportional Fitting, or 'Raking'. The results are weighted by interlocking age &amp; gender, region and socioeconomic grade to Nationally Representative Proportions</t>
        </is>
      </c>
    </row>
    <row r="20">
      <c r="B20"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2.xml><?xml version="1.0" encoding="utf-8"?>
<worksheet xmlns="http://schemas.openxmlformats.org/spreadsheetml/2006/main">
  <sheetPr>
    <outlinePr summaryBelow="1" summaryRight="1"/>
    <pageSetUpPr/>
  </sheetPr>
  <dimension ref="B2:AZ20"/>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Which of the following political parties do you think MOST prioritises improving each of the following: Support for people leaving prison to integrate into society</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1999</v>
      </c>
      <c r="D7" s="17" t="n">
        <v>936</v>
      </c>
      <c r="E7" s="17" t="n">
        <v>1056</v>
      </c>
      <c r="G7" s="17" t="n">
        <v>282</v>
      </c>
      <c r="H7" s="17" t="n">
        <v>355</v>
      </c>
      <c r="I7" s="17" t="n">
        <v>333</v>
      </c>
      <c r="J7" s="17" t="n">
        <v>313</v>
      </c>
      <c r="K7" s="17" t="n">
        <v>283</v>
      </c>
      <c r="L7" s="17" t="n">
        <v>433</v>
      </c>
      <c r="N7" s="17" t="n">
        <v>103</v>
      </c>
      <c r="O7" s="17" t="n">
        <v>103</v>
      </c>
      <c r="P7" s="17" t="n">
        <v>259</v>
      </c>
      <c r="Q7" s="17" t="n">
        <v>192</v>
      </c>
      <c r="R7" s="17" t="n">
        <v>162</v>
      </c>
      <c r="S7" s="17" t="n">
        <v>220</v>
      </c>
      <c r="T7" s="17" t="n">
        <v>220</v>
      </c>
      <c r="U7" s="17" t="n">
        <v>302</v>
      </c>
      <c r="V7" s="17" t="n">
        <v>270</v>
      </c>
      <c r="W7" s="17" t="n">
        <v>168</v>
      </c>
      <c r="Y7" s="17" t="n">
        <v>568</v>
      </c>
      <c r="Z7" s="17" t="n">
        <v>481</v>
      </c>
      <c r="AA7" s="17" t="n">
        <v>459</v>
      </c>
      <c r="AB7" s="17" t="n">
        <v>474</v>
      </c>
      <c r="AD7" s="17" t="n">
        <v>355</v>
      </c>
      <c r="AE7" s="17" t="n">
        <v>640</v>
      </c>
      <c r="AF7" s="17" t="n">
        <v>155</v>
      </c>
      <c r="AG7" s="17" t="n">
        <v>118</v>
      </c>
      <c r="AH7" s="17" t="n">
        <v>274</v>
      </c>
      <c r="AI7" s="17" t="n">
        <v>42</v>
      </c>
      <c r="AJ7" s="17" t="n">
        <v>415</v>
      </c>
      <c r="AL7" s="17" t="n">
        <v>299</v>
      </c>
      <c r="AM7" s="17" t="n">
        <v>422</v>
      </c>
      <c r="AN7" s="17" t="n">
        <v>182</v>
      </c>
      <c r="AO7" s="17" t="n">
        <v>220</v>
      </c>
      <c r="AP7" s="17" t="n">
        <v>458</v>
      </c>
      <c r="AQ7" s="17" t="n">
        <v>159</v>
      </c>
      <c r="AR7" s="17" t="n">
        <v>174</v>
      </c>
      <c r="AS7" s="17" t="n">
        <v>85</v>
      </c>
      <c r="AU7" s="17" t="n">
        <v>423</v>
      </c>
      <c r="AV7" s="17" t="n">
        <v>543</v>
      </c>
      <c r="AW7" s="17" t="n">
        <v>701</v>
      </c>
      <c r="AX7" s="17" t="n">
        <v>332</v>
      </c>
    </row>
    <row r="8">
      <c r="B8" s="9" t="inlineStr">
        <is>
          <t>Weighted</t>
        </is>
      </c>
      <c r="C8" s="19" t="n">
        <v>1999</v>
      </c>
      <c r="D8" s="19" t="n">
        <v>987</v>
      </c>
      <c r="E8" s="19" t="n">
        <v>1009</v>
      </c>
      <c r="G8" s="19" t="n">
        <v>277</v>
      </c>
      <c r="H8" s="19" t="n">
        <v>341</v>
      </c>
      <c r="I8" s="19" t="n">
        <v>340</v>
      </c>
      <c r="J8" s="19" t="n">
        <v>341</v>
      </c>
      <c r="K8" s="19" t="n">
        <v>282</v>
      </c>
      <c r="L8" s="19" t="n">
        <v>420</v>
      </c>
      <c r="N8" s="19" t="n">
        <v>114</v>
      </c>
      <c r="O8" s="19" t="n">
        <v>91</v>
      </c>
      <c r="P8" s="19" t="n">
        <v>250</v>
      </c>
      <c r="Q8" s="19" t="n">
        <v>182</v>
      </c>
      <c r="R8" s="19" t="n">
        <v>159</v>
      </c>
      <c r="S8" s="19" t="n">
        <v>205</v>
      </c>
      <c r="T8" s="19" t="n">
        <v>205</v>
      </c>
      <c r="U8" s="19" t="n">
        <v>317</v>
      </c>
      <c r="V8" s="19" t="n">
        <v>295</v>
      </c>
      <c r="W8" s="19" t="n">
        <v>182</v>
      </c>
      <c r="Y8" s="19" t="n">
        <v>540</v>
      </c>
      <c r="Z8" s="19" t="n">
        <v>519</v>
      </c>
      <c r="AA8" s="19" t="n">
        <v>440</v>
      </c>
      <c r="AB8" s="19" t="n">
        <v>500</v>
      </c>
      <c r="AD8" s="19" t="n">
        <v>350</v>
      </c>
      <c r="AE8" s="19" t="n">
        <v>639</v>
      </c>
      <c r="AF8" s="19" t="n">
        <v>159</v>
      </c>
      <c r="AG8" s="19" t="n">
        <v>114</v>
      </c>
      <c r="AH8" s="19" t="n">
        <v>280</v>
      </c>
      <c r="AI8" s="19" t="n">
        <v>42</v>
      </c>
      <c r="AJ8" s="19" t="n">
        <v>416</v>
      </c>
      <c r="AL8" s="19" t="n">
        <v>296</v>
      </c>
      <c r="AM8" s="19" t="n">
        <v>417</v>
      </c>
      <c r="AN8" s="19" t="n">
        <v>184</v>
      </c>
      <c r="AO8" s="19" t="n">
        <v>215</v>
      </c>
      <c r="AP8" s="19" t="n">
        <v>465</v>
      </c>
      <c r="AQ8" s="19" t="n">
        <v>157</v>
      </c>
      <c r="AR8" s="19" t="n">
        <v>175</v>
      </c>
      <c r="AS8" s="19" t="n">
        <v>90</v>
      </c>
      <c r="AU8" s="19" t="n">
        <v>421</v>
      </c>
      <c r="AV8" s="19" t="n">
        <v>546</v>
      </c>
      <c r="AW8" s="19" t="n">
        <v>697</v>
      </c>
      <c r="AX8" s="19" t="n">
        <v>335</v>
      </c>
    </row>
    <row r="9" ht="19" customHeight="1">
      <c r="B9" s="26" t="inlineStr">
        <is>
          <t>Labour</t>
        </is>
      </c>
      <c r="C9" s="24" t="n">
        <v>0.2098560301195416</v>
      </c>
      <c r="D9" s="24" t="n">
        <v>0.241352191815818</v>
      </c>
      <c r="E9" s="24" t="n">
        <v>0.1792258744386006</v>
      </c>
      <c r="G9" s="24" t="n">
        <v>0.1854746336706035</v>
      </c>
      <c r="H9" s="24" t="n">
        <v>0.317541482175743</v>
      </c>
      <c r="I9" s="24" t="n">
        <v>0.2323265470632305</v>
      </c>
      <c r="J9" s="24" t="n">
        <v>0.1763652025031575</v>
      </c>
      <c r="K9" s="24" t="n">
        <v>0.1626787198253339</v>
      </c>
      <c r="L9" s="24" t="n">
        <v>0.1790904264079668</v>
      </c>
      <c r="N9" s="24" t="n">
        <v>0.2049162084929379</v>
      </c>
      <c r="O9" s="24" t="n">
        <v>0.2441284012038623</v>
      </c>
      <c r="P9" s="24" t="n">
        <v>0.2289608156439183</v>
      </c>
      <c r="Q9" s="24" t="n">
        <v>0.185096208302548</v>
      </c>
      <c r="R9" s="24" t="n">
        <v>0.2407552027407604</v>
      </c>
      <c r="S9" s="24" t="n">
        <v>0.2213475640508982</v>
      </c>
      <c r="T9" s="24" t="n">
        <v>0.1724972176960085</v>
      </c>
      <c r="U9" s="24" t="n">
        <v>0.2672725243596364</v>
      </c>
      <c r="V9" s="24" t="n">
        <v>0.1676494529929567</v>
      </c>
      <c r="W9" s="24" t="n">
        <v>0.1648275810289638</v>
      </c>
      <c r="Y9" s="24" t="n">
        <v>0.2813555216170301</v>
      </c>
      <c r="Z9" s="24" t="n">
        <v>0.215440300562074</v>
      </c>
      <c r="AA9" s="24" t="n">
        <v>0.1721870838224529</v>
      </c>
      <c r="AB9" s="24" t="n">
        <v>0.1599887793243433</v>
      </c>
      <c r="AD9" s="24" t="n">
        <v>0.0810809465348053</v>
      </c>
      <c r="AE9" s="24" t="n">
        <v>0.4550089526538406</v>
      </c>
      <c r="AF9" s="24" t="n">
        <v>0.1653444003492549</v>
      </c>
      <c r="AG9" s="24" t="n">
        <v>0.07940394702137731</v>
      </c>
      <c r="AH9" s="24" t="n">
        <v>0.07236556162805038</v>
      </c>
      <c r="AI9" s="24" t="n">
        <v>0.1295043734555789</v>
      </c>
      <c r="AJ9" s="24" t="n">
        <v>0.09506152991390381</v>
      </c>
      <c r="AL9" s="24" t="n">
        <v>0.08746613229792471</v>
      </c>
      <c r="AM9" s="24" t="n">
        <v>0.6896385704443923</v>
      </c>
      <c r="AN9" s="24" t="n">
        <v>0.09802958755996263</v>
      </c>
      <c r="AO9" s="24" t="n">
        <v>0.09014420795742878</v>
      </c>
      <c r="AP9" s="24" t="n">
        <v>0.07694351734074513</v>
      </c>
      <c r="AQ9" s="24" t="n">
        <v>0.07182598608357366</v>
      </c>
      <c r="AR9" s="24" t="n">
        <v>0.08505712013238023</v>
      </c>
      <c r="AS9" s="24" t="n">
        <v>0.07403340800693214</v>
      </c>
      <c r="AU9" s="24" t="n">
        <v>0.2299619211486268</v>
      </c>
      <c r="AV9" s="24" t="n">
        <v>0.1681002172984002</v>
      </c>
      <c r="AW9" s="24" t="n">
        <v>0.2275002816596066</v>
      </c>
      <c r="AX9" s="24" t="n">
        <v>0.2159623023291614</v>
      </c>
    </row>
    <row r="10" ht="19" customHeight="1">
      <c r="B10" s="26" t="inlineStr">
        <is>
          <t>Conservatives</t>
        </is>
      </c>
      <c r="C10" s="24" t="n">
        <v>0.1164362380260822</v>
      </c>
      <c r="D10" s="24" t="n">
        <v>0.1327840099069914</v>
      </c>
      <c r="E10" s="24" t="n">
        <v>0.1003876844165291</v>
      </c>
      <c r="G10" s="24" t="n">
        <v>0.1041361542973609</v>
      </c>
      <c r="H10" s="24" t="n">
        <v>0.1190355478968346</v>
      </c>
      <c r="I10" s="24" t="n">
        <v>0.0904755078033615</v>
      </c>
      <c r="J10" s="24" t="n">
        <v>0.1119483826436053</v>
      </c>
      <c r="K10" s="24" t="n">
        <v>0.1324525322202177</v>
      </c>
      <c r="L10" s="24" t="n">
        <v>0.1363370056519604</v>
      </c>
      <c r="N10" s="24" t="n">
        <v>0.06033841633334844</v>
      </c>
      <c r="O10" s="24" t="n">
        <v>0.08297826029891273</v>
      </c>
      <c r="P10" s="24" t="n">
        <v>0.08933047659015229</v>
      </c>
      <c r="Q10" s="24" t="n">
        <v>0.1383109924431425</v>
      </c>
      <c r="R10" s="24" t="n">
        <v>0.109085172522443</v>
      </c>
      <c r="S10" s="24" t="n">
        <v>0.1261816827576183</v>
      </c>
      <c r="T10" s="24" t="n">
        <v>0.1470216144854156</v>
      </c>
      <c r="U10" s="24" t="n">
        <v>0.1338021307618319</v>
      </c>
      <c r="V10" s="24" t="n">
        <v>0.1283931738721552</v>
      </c>
      <c r="W10" s="24" t="n">
        <v>0.09497024098963419</v>
      </c>
      <c r="Y10" s="24" t="n">
        <v>0.1395570964142395</v>
      </c>
      <c r="Z10" s="24" t="n">
        <v>0.1102811743299546</v>
      </c>
      <c r="AA10" s="24" t="n">
        <v>0.122408855197935</v>
      </c>
      <c r="AB10" s="24" t="n">
        <v>0.09259876397222234</v>
      </c>
      <c r="AD10" s="24" t="n">
        <v>0.3897528530953475</v>
      </c>
      <c r="AE10" s="24" t="n">
        <v>0.07289222671423902</v>
      </c>
      <c r="AF10" s="24" t="n">
        <v>0.06455392636217749</v>
      </c>
      <c r="AG10" s="24" t="n">
        <v>0.01817993359411837</v>
      </c>
      <c r="AH10" s="24" t="n">
        <v>0.08969861329698493</v>
      </c>
      <c r="AI10" s="24" t="n">
        <v>0</v>
      </c>
      <c r="AJ10" s="24" t="n">
        <v>0.03007750273401394</v>
      </c>
      <c r="AL10" s="24" t="n">
        <v>0.4886070983837307</v>
      </c>
      <c r="AM10" s="24" t="n">
        <v>0.04086297450408317</v>
      </c>
      <c r="AN10" s="24" t="n">
        <v>0.04534409939135754</v>
      </c>
      <c r="AO10" s="24" t="n">
        <v>0.03517485200910946</v>
      </c>
      <c r="AP10" s="24" t="n">
        <v>0.09530353457156854</v>
      </c>
      <c r="AQ10" s="24" t="n">
        <v>0.005485489001410484</v>
      </c>
      <c r="AR10" s="24" t="n">
        <v>0.02760783620155485</v>
      </c>
      <c r="AS10" s="24" t="n">
        <v>0.05805388331625046</v>
      </c>
      <c r="AU10" s="24" t="n">
        <v>0.0772302187837684</v>
      </c>
      <c r="AV10" s="24" t="n">
        <v>0.1186311309285208</v>
      </c>
      <c r="AW10" s="24" t="n">
        <v>0.145429870463321</v>
      </c>
      <c r="AX10" s="24" t="n">
        <v>0.1018709957897398</v>
      </c>
    </row>
    <row r="11" ht="19" customHeight="1">
      <c r="B11" s="26" t="inlineStr">
        <is>
          <t>Liberal Democrats</t>
        </is>
      </c>
      <c r="C11" s="24" t="n">
        <v>0.09547506177981267</v>
      </c>
      <c r="D11" s="24" t="n">
        <v>0.107614675730867</v>
      </c>
      <c r="E11" s="24" t="n">
        <v>0.08341384224139192</v>
      </c>
      <c r="G11" s="24" t="n">
        <v>0.1013875191411261</v>
      </c>
      <c r="H11" s="24" t="n">
        <v>0.1205438767011916</v>
      </c>
      <c r="I11" s="24" t="n">
        <v>0.06638998072956642</v>
      </c>
      <c r="J11" s="24" t="n">
        <v>0.1066120770600383</v>
      </c>
      <c r="K11" s="24" t="n">
        <v>0.06841871226091398</v>
      </c>
      <c r="L11" s="24" t="n">
        <v>0.1038794622060032</v>
      </c>
      <c r="N11" s="24" t="n">
        <v>0.1425870315759432</v>
      </c>
      <c r="O11" s="24" t="n">
        <v>0.07777407033923608</v>
      </c>
      <c r="P11" s="24" t="n">
        <v>0.08292020992732445</v>
      </c>
      <c r="Q11" s="24" t="n">
        <v>0.08618602753090784</v>
      </c>
      <c r="R11" s="24" t="n">
        <v>0.08355893692934754</v>
      </c>
      <c r="S11" s="24" t="n">
        <v>0.08583199587117443</v>
      </c>
      <c r="T11" s="24" t="n">
        <v>0.0815884829476967</v>
      </c>
      <c r="U11" s="24" t="n">
        <v>0.07881597768660996</v>
      </c>
      <c r="V11" s="24" t="n">
        <v>0.1293527550831385</v>
      </c>
      <c r="W11" s="24" t="n">
        <v>0.1123280149008631</v>
      </c>
      <c r="Y11" s="24" t="n">
        <v>0.1176368747000044</v>
      </c>
      <c r="Z11" s="24" t="n">
        <v>0.08097596257766197</v>
      </c>
      <c r="AA11" s="24" t="n">
        <v>0.0779955136928393</v>
      </c>
      <c r="AB11" s="24" t="n">
        <v>0.1019723711143746</v>
      </c>
      <c r="AD11" s="24" t="n">
        <v>0.06539530651342752</v>
      </c>
      <c r="AE11" s="24" t="n">
        <v>0.08351396698794662</v>
      </c>
      <c r="AF11" s="24" t="n">
        <v>0.3366109346072935</v>
      </c>
      <c r="AG11" s="24" t="n">
        <v>0.07282439159260491</v>
      </c>
      <c r="AH11" s="24" t="n">
        <v>0.06972099711024471</v>
      </c>
      <c r="AI11" s="24" t="n">
        <v>0.07373061218102675</v>
      </c>
      <c r="AJ11" s="24" t="n">
        <v>0.07286193222250746</v>
      </c>
      <c r="AL11" s="24" t="n">
        <v>0.07348775285376863</v>
      </c>
      <c r="AM11" s="24" t="n">
        <v>0.04702289711004184</v>
      </c>
      <c r="AN11" s="24" t="n">
        <v>0.4151331834285628</v>
      </c>
      <c r="AO11" s="24" t="n">
        <v>0.08931779160061271</v>
      </c>
      <c r="AP11" s="24" t="n">
        <v>0.05513679494272288</v>
      </c>
      <c r="AQ11" s="24" t="n">
        <v>0.04005624549125115</v>
      </c>
      <c r="AR11" s="24" t="n">
        <v>0.02288155880507317</v>
      </c>
      <c r="AS11" s="24" t="n">
        <v>0.1999886018307949</v>
      </c>
      <c r="AU11" s="24" t="n">
        <v>0.1361923004808095</v>
      </c>
      <c r="AV11" s="24" t="n">
        <v>0.0729288449056851</v>
      </c>
      <c r="AW11" s="24" t="n">
        <v>0.07958879699933724</v>
      </c>
      <c r="AX11" s="24" t="n">
        <v>0.114067328185895</v>
      </c>
    </row>
    <row r="12" ht="19" customHeight="1">
      <c r="B12" s="26" t="inlineStr">
        <is>
          <t>The Green Party</t>
        </is>
      </c>
      <c r="C12" s="24" t="n">
        <v>0.07720812251140541</v>
      </c>
      <c r="D12" s="24" t="n">
        <v>0.06435318902989465</v>
      </c>
      <c r="E12" s="24" t="n">
        <v>0.08914260082086067</v>
      </c>
      <c r="G12" s="24" t="n">
        <v>0.2135298884793567</v>
      </c>
      <c r="H12" s="24" t="n">
        <v>0.1143167420525422</v>
      </c>
      <c r="I12" s="24" t="n">
        <v>0.07503295744638533</v>
      </c>
      <c r="J12" s="24" t="n">
        <v>0.04837504123986357</v>
      </c>
      <c r="K12" s="24" t="n">
        <v>0.02841075058746897</v>
      </c>
      <c r="L12" s="24" t="n">
        <v>0.01510990669837945</v>
      </c>
      <c r="N12" s="24" t="n">
        <v>0.1092905301927918</v>
      </c>
      <c r="O12" s="24" t="n">
        <v>0.116147248032379</v>
      </c>
      <c r="P12" s="24" t="n">
        <v>0.09280459870072202</v>
      </c>
      <c r="Q12" s="24" t="n">
        <v>0.05431906093826569</v>
      </c>
      <c r="R12" s="24" t="n">
        <v>0.08470865745037692</v>
      </c>
      <c r="S12" s="24" t="n">
        <v>0.06532410055569317</v>
      </c>
      <c r="T12" s="24" t="n">
        <v>0.06112199452196204</v>
      </c>
      <c r="U12" s="24" t="n">
        <v>0.09842940779159404</v>
      </c>
      <c r="V12" s="24" t="n">
        <v>0.05995094837384576</v>
      </c>
      <c r="W12" s="24" t="n">
        <v>0.0550727191311667</v>
      </c>
      <c r="Y12" s="24" t="n">
        <v>0.0649794198444094</v>
      </c>
      <c r="Z12" s="24" t="n">
        <v>0.08387567630289661</v>
      </c>
      <c r="AA12" s="24" t="n">
        <v>0.06465095317148864</v>
      </c>
      <c r="AB12" s="24" t="n">
        <v>0.09454450957532001</v>
      </c>
      <c r="AD12" s="24" t="n">
        <v>0.02380370238454804</v>
      </c>
      <c r="AE12" s="24" t="n">
        <v>0.05938439439439849</v>
      </c>
      <c r="AF12" s="24" t="n">
        <v>0.05861123103940513</v>
      </c>
      <c r="AG12" s="24" t="n">
        <v>0.4355624343178203</v>
      </c>
      <c r="AH12" s="24" t="n">
        <v>0.04115667407089321</v>
      </c>
      <c r="AI12" s="24" t="n">
        <v>0.06396078328491028</v>
      </c>
      <c r="AJ12" s="24" t="n">
        <v>0.08382716422901858</v>
      </c>
      <c r="AL12" s="24" t="n">
        <v>0.01771108047322903</v>
      </c>
      <c r="AM12" s="24" t="n">
        <v>0.02153675421961592</v>
      </c>
      <c r="AN12" s="24" t="n">
        <v>0.04346971443129086</v>
      </c>
      <c r="AO12" s="24" t="n">
        <v>0.4717678743949449</v>
      </c>
      <c r="AP12" s="24" t="n">
        <v>0.02848177738241475</v>
      </c>
      <c r="AQ12" s="24" t="n">
        <v>0.04303110574645953</v>
      </c>
      <c r="AR12" s="24" t="n">
        <v>0.02820715883746898</v>
      </c>
      <c r="AS12" s="24" t="n">
        <v>0.0652968661617529</v>
      </c>
      <c r="AU12" s="24" t="n">
        <v>0.1346388262370568</v>
      </c>
      <c r="AV12" s="24" t="n">
        <v>0.02437731525992156</v>
      </c>
      <c r="AW12" s="24" t="n">
        <v>0.06895872951222977</v>
      </c>
      <c r="AX12" s="24" t="n">
        <v>0.1082821584988383</v>
      </c>
    </row>
    <row r="13" ht="19" customHeight="1">
      <c r="B13" s="26" t="inlineStr">
        <is>
          <t>Reform UK</t>
        </is>
      </c>
      <c r="C13" s="24" t="n">
        <v>0.1216259210481332</v>
      </c>
      <c r="D13" s="24" t="n">
        <v>0.1486871892163963</v>
      </c>
      <c r="E13" s="24" t="n">
        <v>0.09551927334764022</v>
      </c>
      <c r="G13" s="24" t="n">
        <v>0.1179665310176574</v>
      </c>
      <c r="H13" s="24" t="n">
        <v>0.1121721527736583</v>
      </c>
      <c r="I13" s="24" t="n">
        <v>0.1560665226689277</v>
      </c>
      <c r="J13" s="24" t="n">
        <v>0.1285502592177785</v>
      </c>
      <c r="K13" s="24" t="n">
        <v>0.1285566016344113</v>
      </c>
      <c r="L13" s="24" t="n">
        <v>0.09356689785310356</v>
      </c>
      <c r="N13" s="24" t="n">
        <v>0.1270093142277255</v>
      </c>
      <c r="O13" s="24" t="n">
        <v>0.04465082946542772</v>
      </c>
      <c r="P13" s="24" t="n">
        <v>0.1416988997960378</v>
      </c>
      <c r="Q13" s="24" t="n">
        <v>0.1173912432510688</v>
      </c>
      <c r="R13" s="24" t="n">
        <v>0.1750620450119021</v>
      </c>
      <c r="S13" s="24" t="n">
        <v>0.1446001180498493</v>
      </c>
      <c r="T13" s="24" t="n">
        <v>0.1295432676811228</v>
      </c>
      <c r="U13" s="24" t="n">
        <v>0.1007333329573103</v>
      </c>
      <c r="V13" s="24" t="n">
        <v>0.1072352679088606</v>
      </c>
      <c r="W13" s="24" t="n">
        <v>0.1116898296816834</v>
      </c>
      <c r="Y13" s="24" t="n">
        <v>0.08571821914840493</v>
      </c>
      <c r="Z13" s="24" t="n">
        <v>0.09419626096364589</v>
      </c>
      <c r="AA13" s="24" t="n">
        <v>0.1828520515844542</v>
      </c>
      <c r="AB13" s="24" t="n">
        <v>0.1349992313955751</v>
      </c>
      <c r="AD13" s="24" t="n">
        <v>0.101846398200956</v>
      </c>
      <c r="AE13" s="24" t="n">
        <v>0.05937758387216302</v>
      </c>
      <c r="AF13" s="24" t="n">
        <v>0.02828648529535375</v>
      </c>
      <c r="AG13" s="24" t="n">
        <v>0.04943544259055575</v>
      </c>
      <c r="AH13" s="24" t="n">
        <v>0.4023636469050584</v>
      </c>
      <c r="AI13" s="24" t="n">
        <v>0.07206099939540013</v>
      </c>
      <c r="AJ13" s="24" t="n">
        <v>0.1055115543573157</v>
      </c>
      <c r="AL13" s="24" t="n">
        <v>0.02452737515887788</v>
      </c>
      <c r="AM13" s="24" t="n">
        <v>0.02324990808690182</v>
      </c>
      <c r="AN13" s="24" t="n">
        <v>0.03416411413091864</v>
      </c>
      <c r="AO13" s="24" t="n">
        <v>0.02832738117260615</v>
      </c>
      <c r="AP13" s="24" t="n">
        <v>0.4260456866103474</v>
      </c>
      <c r="AQ13" s="24" t="n">
        <v>0.05267861308235176</v>
      </c>
      <c r="AR13" s="24" t="n">
        <v>0.01191140160966513</v>
      </c>
      <c r="AS13" s="24" t="n">
        <v>0.0594968361836025</v>
      </c>
      <c r="AU13" s="24" t="n">
        <v>0.05151033903532462</v>
      </c>
      <c r="AV13" s="24" t="n">
        <v>0.1396851517835454</v>
      </c>
      <c r="AW13" s="24" t="n">
        <v>0.1433519971687588</v>
      </c>
      <c r="AX13" s="24" t="n">
        <v>0.1351930490009396</v>
      </c>
    </row>
    <row r="14" ht="19" customHeight="1">
      <c r="B14" s="26" t="inlineStr">
        <is>
          <t>Another party</t>
        </is>
      </c>
      <c r="C14" s="24" t="n">
        <v>0.01160000367321999</v>
      </c>
      <c r="D14" s="24" t="n">
        <v>0.01255984677979795</v>
      </c>
      <c r="E14" s="24" t="n">
        <v>0.01069589545338047</v>
      </c>
      <c r="G14" s="24" t="n">
        <v>0.003353898297703</v>
      </c>
      <c r="H14" s="24" t="n">
        <v>0.01163846766562284</v>
      </c>
      <c r="I14" s="24" t="n">
        <v>0.01527505610635624</v>
      </c>
      <c r="J14" s="24" t="n">
        <v>0.02141251266224083</v>
      </c>
      <c r="K14" s="24" t="n">
        <v>0.006265344030317823</v>
      </c>
      <c r="L14" s="24" t="n">
        <v>0.009648149677256208</v>
      </c>
      <c r="N14" s="24" t="n">
        <v>0.01892829915597582</v>
      </c>
      <c r="O14" s="24" t="n">
        <v>0.02135513121682492</v>
      </c>
      <c r="P14" s="24" t="n">
        <v>0.01526165787407463</v>
      </c>
      <c r="Q14" s="24" t="n">
        <v>0.00481976980754144</v>
      </c>
      <c r="R14" s="24" t="n">
        <v>0.00792450784730077</v>
      </c>
      <c r="S14" s="24" t="n">
        <v>0.01369359829167626</v>
      </c>
      <c r="T14" s="24" t="n">
        <v>0.009989613084295697</v>
      </c>
      <c r="U14" s="24" t="n">
        <v>0.007973506235858999</v>
      </c>
      <c r="V14" s="24" t="n">
        <v>0.01618753636183926</v>
      </c>
      <c r="W14" s="24" t="n">
        <v>0.005429135254487385</v>
      </c>
      <c r="Y14" s="24" t="n">
        <v>0.005748729801966264</v>
      </c>
      <c r="Z14" s="24" t="n">
        <v>0.0167409766802128</v>
      </c>
      <c r="AA14" s="24" t="n">
        <v>0.01423906584344811</v>
      </c>
      <c r="AB14" s="24" t="n">
        <v>0.01026067476311473</v>
      </c>
      <c r="AD14" s="24" t="n">
        <v>0</v>
      </c>
      <c r="AE14" s="24" t="n">
        <v>0.004417249199057224</v>
      </c>
      <c r="AF14" s="24" t="n">
        <v>0.005484457075863538</v>
      </c>
      <c r="AG14" s="24" t="n">
        <v>0.02506712954073649</v>
      </c>
      <c r="AH14" s="24" t="n">
        <v>0.02839697015601447</v>
      </c>
      <c r="AI14" s="24" t="n">
        <v>0.02569193250050652</v>
      </c>
      <c r="AJ14" s="24" t="n">
        <v>0.01828920323328183</v>
      </c>
      <c r="AL14" s="24" t="n">
        <v>0</v>
      </c>
      <c r="AM14" s="24" t="n">
        <v>0</v>
      </c>
      <c r="AN14" s="24" t="n">
        <v>0.02000141908736689</v>
      </c>
      <c r="AO14" s="24" t="n">
        <v>0.01249470746773292</v>
      </c>
      <c r="AP14" s="24" t="n">
        <v>0.002380001008284724</v>
      </c>
      <c r="AQ14" s="24" t="n">
        <v>0.006361942763398974</v>
      </c>
      <c r="AR14" s="24" t="n">
        <v>0.01941751574673767</v>
      </c>
      <c r="AS14" s="24" t="n">
        <v>0.1254286694701883</v>
      </c>
      <c r="AU14" s="24" t="n">
        <v>0.007224811348634087</v>
      </c>
      <c r="AV14" s="24" t="n">
        <v>0.01822586424214764</v>
      </c>
      <c r="AW14" s="24" t="n">
        <v>0.008537962565105571</v>
      </c>
      <c r="AX14" s="24" t="n">
        <v>0.01266723122794995</v>
      </c>
    </row>
    <row r="15" ht="19" customHeight="1">
      <c r="B15" s="26" t="inlineStr">
        <is>
          <t>Don't know</t>
        </is>
      </c>
      <c r="C15" s="24" t="n">
        <v>0.3677986228418049</v>
      </c>
      <c r="D15" s="24" t="n">
        <v>0.2926488975202348</v>
      </c>
      <c r="E15" s="24" t="n">
        <v>0.4416148292815971</v>
      </c>
      <c r="G15" s="24" t="n">
        <v>0.2741513750961926</v>
      </c>
      <c r="H15" s="24" t="n">
        <v>0.2047517307344074</v>
      </c>
      <c r="I15" s="24" t="n">
        <v>0.3644334281821723</v>
      </c>
      <c r="J15" s="24" t="n">
        <v>0.406736524673316</v>
      </c>
      <c r="K15" s="24" t="n">
        <v>0.4732173394413361</v>
      </c>
      <c r="L15" s="24" t="n">
        <v>0.4623681515053302</v>
      </c>
      <c r="N15" s="24" t="n">
        <v>0.336930200021277</v>
      </c>
      <c r="O15" s="24" t="n">
        <v>0.4129660594433574</v>
      </c>
      <c r="P15" s="24" t="n">
        <v>0.3490233414677705</v>
      </c>
      <c r="Q15" s="24" t="n">
        <v>0.4138766977265258</v>
      </c>
      <c r="R15" s="24" t="n">
        <v>0.2989054774978693</v>
      </c>
      <c r="S15" s="24" t="n">
        <v>0.3430209404230903</v>
      </c>
      <c r="T15" s="24" t="n">
        <v>0.3982378095834987</v>
      </c>
      <c r="U15" s="24" t="n">
        <v>0.3129731202071584</v>
      </c>
      <c r="V15" s="24" t="n">
        <v>0.391230865407204</v>
      </c>
      <c r="W15" s="24" t="n">
        <v>0.4556824790132014</v>
      </c>
      <c r="Y15" s="24" t="n">
        <v>0.3050041384739454</v>
      </c>
      <c r="Z15" s="24" t="n">
        <v>0.3984896485835541</v>
      </c>
      <c r="AA15" s="24" t="n">
        <v>0.3656664766873818</v>
      </c>
      <c r="AB15" s="24" t="n">
        <v>0.40563566985505</v>
      </c>
      <c r="AD15" s="24" t="n">
        <v>0.3381207932709157</v>
      </c>
      <c r="AE15" s="24" t="n">
        <v>0.2654056261783551</v>
      </c>
      <c r="AF15" s="24" t="n">
        <v>0.3411085652706517</v>
      </c>
      <c r="AG15" s="24" t="n">
        <v>0.3195267213427866</v>
      </c>
      <c r="AH15" s="24" t="n">
        <v>0.2962975368327538</v>
      </c>
      <c r="AI15" s="24" t="n">
        <v>0.6350512991825775</v>
      </c>
      <c r="AJ15" s="24" t="n">
        <v>0.5943711133099588</v>
      </c>
      <c r="AL15" s="24" t="n">
        <v>0.3082005608324689</v>
      </c>
      <c r="AM15" s="24" t="n">
        <v>0.1776888956349649</v>
      </c>
      <c r="AN15" s="24" t="n">
        <v>0.3438578819705407</v>
      </c>
      <c r="AO15" s="24" t="n">
        <v>0.272773185397565</v>
      </c>
      <c r="AP15" s="24" t="n">
        <v>0.3157086881439166</v>
      </c>
      <c r="AQ15" s="24" t="n">
        <v>0.7805606178315543</v>
      </c>
      <c r="AR15" s="24" t="n">
        <v>0.80491740866712</v>
      </c>
      <c r="AS15" s="24" t="n">
        <v>0.4177017350304787</v>
      </c>
      <c r="AU15" s="24" t="n">
        <v>0.3632415829657799</v>
      </c>
      <c r="AV15" s="24" t="n">
        <v>0.4580514755817792</v>
      </c>
      <c r="AW15" s="24" t="n">
        <v>0.3266323616316409</v>
      </c>
      <c r="AX15" s="24" t="n">
        <v>0.311956934967476</v>
      </c>
    </row>
    <row r="17">
      <c r="B17" t="inlineStr">
        <is>
          <t>Fieldwork: 07 Jul 2026 - 10 Jul 2026</t>
        </is>
      </c>
    </row>
    <row r="18">
      <c r="B18" t="inlineStr">
        <is>
          <t>All results are weighted using Iterative Proportional Fitting, or 'Raking'. The results are weighted by interlocking age &amp; gender, region and socioeconomic grade to Nationally Representative Proportions</t>
        </is>
      </c>
    </row>
    <row r="20">
      <c r="B20"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3.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Currently, prisons in England and Wales are over capacity. There are around 17,000 more people in prisons than the normal capacity. This means that people in prisons are often sharing cells, and rehabilitation programmes are frequently disrupted. Given the above, which of the approaches below do you think would be best for the government to take?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997</v>
      </c>
      <c r="D7" s="17" t="n">
        <v>458</v>
      </c>
      <c r="E7" s="17" t="n">
        <v>536</v>
      </c>
      <c r="G7" s="17" t="n">
        <v>148</v>
      </c>
      <c r="H7" s="17" t="n">
        <v>170</v>
      </c>
      <c r="I7" s="17" t="n">
        <v>182</v>
      </c>
      <c r="J7" s="17" t="n">
        <v>149</v>
      </c>
      <c r="K7" s="17" t="n">
        <v>138</v>
      </c>
      <c r="L7" s="17" t="n">
        <v>210</v>
      </c>
      <c r="N7" s="17" t="n">
        <v>46</v>
      </c>
      <c r="O7" s="17" t="n">
        <v>55</v>
      </c>
      <c r="P7" s="17" t="n">
        <v>132</v>
      </c>
      <c r="Q7" s="17" t="n">
        <v>97</v>
      </c>
      <c r="R7" s="17" t="n">
        <v>78</v>
      </c>
      <c r="S7" s="17" t="n">
        <v>116</v>
      </c>
      <c r="T7" s="17" t="n">
        <v>111</v>
      </c>
      <c r="U7" s="17" t="n">
        <v>144</v>
      </c>
      <c r="V7" s="17" t="n">
        <v>135</v>
      </c>
      <c r="W7" s="17" t="n">
        <v>83</v>
      </c>
      <c r="Y7" s="17" t="n">
        <v>285</v>
      </c>
      <c r="Z7" s="17" t="n">
        <v>234</v>
      </c>
      <c r="AA7" s="17" t="n">
        <v>231</v>
      </c>
      <c r="AB7" s="17" t="n">
        <v>240</v>
      </c>
      <c r="AD7" s="17" t="n">
        <v>177</v>
      </c>
      <c r="AE7" s="17" t="n">
        <v>339</v>
      </c>
      <c r="AF7" s="17" t="n">
        <v>72</v>
      </c>
      <c r="AG7" s="17" t="n">
        <v>60</v>
      </c>
      <c r="AH7" s="17" t="n">
        <v>132</v>
      </c>
      <c r="AI7" s="17" t="n">
        <v>24</v>
      </c>
      <c r="AJ7" s="17" t="n">
        <v>193</v>
      </c>
      <c r="AL7" s="17" t="n">
        <v>145</v>
      </c>
      <c r="AM7" s="17" t="n">
        <v>233</v>
      </c>
      <c r="AN7" s="17" t="n">
        <v>99</v>
      </c>
      <c r="AO7" s="17" t="n">
        <v>112</v>
      </c>
      <c r="AP7" s="17" t="n">
        <v>221</v>
      </c>
      <c r="AQ7" s="17" t="n">
        <v>62</v>
      </c>
      <c r="AR7" s="17" t="n">
        <v>88</v>
      </c>
      <c r="AS7" s="17" t="n">
        <v>37</v>
      </c>
      <c r="AU7" s="17" t="n">
        <v>224</v>
      </c>
      <c r="AV7" s="17" t="n">
        <v>263</v>
      </c>
      <c r="AW7" s="17" t="n">
        <v>347</v>
      </c>
      <c r="AX7" s="17" t="n">
        <v>163</v>
      </c>
    </row>
    <row r="8">
      <c r="B8" s="9" t="inlineStr">
        <is>
          <t>Weighted</t>
        </is>
      </c>
      <c r="C8" s="19" t="n">
        <v>993</v>
      </c>
      <c r="D8" s="19" t="n">
        <v>481</v>
      </c>
      <c r="E8" s="19" t="n">
        <v>511</v>
      </c>
      <c r="G8" s="19" t="n">
        <v>143</v>
      </c>
      <c r="H8" s="19" t="n">
        <v>165</v>
      </c>
      <c r="I8" s="19" t="n">
        <v>187</v>
      </c>
      <c r="J8" s="19" t="n">
        <v>162</v>
      </c>
      <c r="K8" s="19" t="n">
        <v>135</v>
      </c>
      <c r="L8" s="19" t="n">
        <v>201</v>
      </c>
      <c r="N8" s="19" t="n">
        <v>49</v>
      </c>
      <c r="O8" s="19" t="n">
        <v>49</v>
      </c>
      <c r="P8" s="19" t="n">
        <v>126</v>
      </c>
      <c r="Q8" s="19" t="n">
        <v>93</v>
      </c>
      <c r="R8" s="19" t="n">
        <v>77</v>
      </c>
      <c r="S8" s="19" t="n">
        <v>107</v>
      </c>
      <c r="T8" s="19" t="n">
        <v>103</v>
      </c>
      <c r="U8" s="19" t="n">
        <v>150</v>
      </c>
      <c r="V8" s="19" t="n">
        <v>148</v>
      </c>
      <c r="W8" s="19" t="n">
        <v>91</v>
      </c>
      <c r="Y8" s="19" t="n">
        <v>269</v>
      </c>
      <c r="Z8" s="19" t="n">
        <v>250</v>
      </c>
      <c r="AA8" s="19" t="n">
        <v>221</v>
      </c>
      <c r="AB8" s="19" t="n">
        <v>252</v>
      </c>
      <c r="AD8" s="19" t="n">
        <v>174</v>
      </c>
      <c r="AE8" s="19" t="n">
        <v>337</v>
      </c>
      <c r="AF8" s="19" t="n">
        <v>74</v>
      </c>
      <c r="AG8" s="19" t="n">
        <v>59</v>
      </c>
      <c r="AH8" s="19" t="n">
        <v>133</v>
      </c>
      <c r="AI8" s="19" t="n">
        <v>25</v>
      </c>
      <c r="AJ8" s="19" t="n">
        <v>191</v>
      </c>
      <c r="AL8" s="19" t="n">
        <v>143</v>
      </c>
      <c r="AM8" s="19" t="n">
        <v>228</v>
      </c>
      <c r="AN8" s="19" t="n">
        <v>101</v>
      </c>
      <c r="AO8" s="19" t="n">
        <v>109</v>
      </c>
      <c r="AP8" s="19" t="n">
        <v>222</v>
      </c>
      <c r="AQ8" s="19" t="n">
        <v>61</v>
      </c>
      <c r="AR8" s="19" t="n">
        <v>89</v>
      </c>
      <c r="AS8" s="19" t="n">
        <v>39</v>
      </c>
      <c r="AU8" s="19" t="n">
        <v>222</v>
      </c>
      <c r="AV8" s="19" t="n">
        <v>261</v>
      </c>
      <c r="AW8" s="19" t="n">
        <v>346</v>
      </c>
      <c r="AX8" s="19" t="n">
        <v>164</v>
      </c>
    </row>
    <row r="9" ht="32" customHeight="1">
      <c r="B9" s="26" t="inlineStr">
        <is>
          <t>Building more prisons to increase capacity</t>
        </is>
      </c>
      <c r="C9" s="24" t="n">
        <v>0.5258008459597848</v>
      </c>
      <c r="D9" s="24" t="n">
        <v>0.5607332626768121</v>
      </c>
      <c r="E9" s="24" t="n">
        <v>0.491709697558821</v>
      </c>
      <c r="G9" s="24" t="n">
        <v>0.4153041130735835</v>
      </c>
      <c r="H9" s="24" t="n">
        <v>0.4315765686312219</v>
      </c>
      <c r="I9" s="24" t="n">
        <v>0.4916884961464201</v>
      </c>
      <c r="J9" s="24" t="n">
        <v>0.49881438063285</v>
      </c>
      <c r="K9" s="24" t="n">
        <v>0.6334510523340663</v>
      </c>
      <c r="L9" s="24" t="n">
        <v>0.6627893397900648</v>
      </c>
      <c r="N9" s="24" t="n">
        <v>0.6802458813876112</v>
      </c>
      <c r="O9" s="24" t="n">
        <v>0.5262910511221135</v>
      </c>
      <c r="P9" s="24" t="n">
        <v>0.4521548502666311</v>
      </c>
      <c r="Q9" s="24" t="n">
        <v>0.6213328582117829</v>
      </c>
      <c r="R9" s="24" t="n">
        <v>0.5207998309359329</v>
      </c>
      <c r="S9" s="24" t="n">
        <v>0.540723185380095</v>
      </c>
      <c r="T9" s="24" t="n">
        <v>0.5341028551042302</v>
      </c>
      <c r="U9" s="24" t="n">
        <v>0.4532409251233847</v>
      </c>
      <c r="V9" s="24" t="n">
        <v>0.5378050751817354</v>
      </c>
      <c r="W9" s="24" t="n">
        <v>0.5232696590815886</v>
      </c>
      <c r="Y9" s="24" t="n">
        <v>0.5101647352656709</v>
      </c>
      <c r="Z9" s="24" t="n">
        <v>0.5405136168827147</v>
      </c>
      <c r="AA9" s="24" t="n">
        <v>0.5375316293445269</v>
      </c>
      <c r="AB9" s="24" t="n">
        <v>0.5176100025476071</v>
      </c>
      <c r="AD9" s="24" t="n">
        <v>0.6698704295205903</v>
      </c>
      <c r="AE9" s="24" t="n">
        <v>0.5122445254782722</v>
      </c>
      <c r="AF9" s="24" t="n">
        <v>0.3674938560743866</v>
      </c>
      <c r="AG9" s="24" t="n">
        <v>0.3791712370491571</v>
      </c>
      <c r="AH9" s="24" t="n">
        <v>0.6415621162747072</v>
      </c>
      <c r="AI9" s="24" t="n">
        <v>0.4046456959423566</v>
      </c>
      <c r="AJ9" s="24" t="n">
        <v>0.4602916597823932</v>
      </c>
      <c r="AL9" s="24" t="n">
        <v>0.5885941426927167</v>
      </c>
      <c r="AM9" s="24" t="n">
        <v>0.4893968387073804</v>
      </c>
      <c r="AN9" s="24" t="n">
        <v>0.4369678721011949</v>
      </c>
      <c r="AO9" s="24" t="n">
        <v>0.4294685664162998</v>
      </c>
      <c r="AP9" s="24" t="n">
        <v>0.6433344865790044</v>
      </c>
      <c r="AQ9" s="24" t="n">
        <v>0.3606917270544574</v>
      </c>
      <c r="AR9" s="24" t="n">
        <v>0.5143095471865801</v>
      </c>
      <c r="AS9" s="24" t="n">
        <v>0.6240056977127086</v>
      </c>
      <c r="AU9" s="24" t="n">
        <v>0.3216747199123418</v>
      </c>
      <c r="AV9" s="24" t="n">
        <v>0.7509576410958675</v>
      </c>
      <c r="AW9" s="24" t="n">
        <v>0.5636141861473087</v>
      </c>
      <c r="AX9" s="24" t="n">
        <v>0.3638894626108891</v>
      </c>
    </row>
    <row r="10" ht="46" customHeight="1">
      <c r="B10" s="26" t="inlineStr">
        <is>
          <t>Reduce overcrowding through community sentences and tagging</t>
        </is>
      </c>
      <c r="C10" s="24" t="n">
        <v>0.391478200462027</v>
      </c>
      <c r="D10" s="24" t="n">
        <v>0.3818316041363284</v>
      </c>
      <c r="E10" s="24" t="n">
        <v>0.4015727745004267</v>
      </c>
      <c r="G10" s="24" t="n">
        <v>0.4666924456193976</v>
      </c>
      <c r="H10" s="24" t="n">
        <v>0.4878388167348088</v>
      </c>
      <c r="I10" s="24" t="n">
        <v>0.4366332030802622</v>
      </c>
      <c r="J10" s="24" t="n">
        <v>0.4062232178803926</v>
      </c>
      <c r="K10" s="24" t="n">
        <v>0.2679783531195618</v>
      </c>
      <c r="L10" s="24" t="n">
        <v>0.2880814916214351</v>
      </c>
      <c r="N10" s="24" t="n">
        <v>0.3197541186123888</v>
      </c>
      <c r="O10" s="24" t="n">
        <v>0.3825919924505811</v>
      </c>
      <c r="P10" s="24" t="n">
        <v>0.4384024467605291</v>
      </c>
      <c r="Q10" s="24" t="n">
        <v>0.2886640312545442</v>
      </c>
      <c r="R10" s="24" t="n">
        <v>0.3376564317042774</v>
      </c>
      <c r="S10" s="24" t="n">
        <v>0.3892593164839304</v>
      </c>
      <c r="T10" s="24" t="n">
        <v>0.3417789366181161</v>
      </c>
      <c r="U10" s="24" t="n">
        <v>0.4839847991195012</v>
      </c>
      <c r="V10" s="24" t="n">
        <v>0.4107922960560755</v>
      </c>
      <c r="W10" s="24" t="n">
        <v>0.3958662302325121</v>
      </c>
      <c r="Y10" s="24" t="n">
        <v>0.4386457415984339</v>
      </c>
      <c r="Z10" s="24" t="n">
        <v>0.4017849312277421</v>
      </c>
      <c r="AA10" s="24" t="n">
        <v>0.3638177117940168</v>
      </c>
      <c r="AB10" s="24" t="n">
        <v>0.3551597040705499</v>
      </c>
      <c r="AD10" s="24" t="n">
        <v>0.2866668259686673</v>
      </c>
      <c r="AE10" s="24" t="n">
        <v>0.4305727590459125</v>
      </c>
      <c r="AF10" s="24" t="n">
        <v>0.5916758019041376</v>
      </c>
      <c r="AG10" s="24" t="n">
        <v>0.5362633626678386</v>
      </c>
      <c r="AH10" s="24" t="n">
        <v>0.297208387658957</v>
      </c>
      <c r="AI10" s="24" t="n">
        <v>0.2642208704369247</v>
      </c>
      <c r="AJ10" s="24" t="n">
        <v>0.3773667236176542</v>
      </c>
      <c r="AL10" s="24" t="n">
        <v>0.3461358631283999</v>
      </c>
      <c r="AM10" s="24" t="n">
        <v>0.4641853681957094</v>
      </c>
      <c r="AN10" s="24" t="n">
        <v>0.507794225942137</v>
      </c>
      <c r="AO10" s="24" t="n">
        <v>0.4986998492536274</v>
      </c>
      <c r="AP10" s="24" t="n">
        <v>0.2877860509581533</v>
      </c>
      <c r="AQ10" s="24" t="n">
        <v>0.3497829564697519</v>
      </c>
      <c r="AR10" s="24" t="n">
        <v>0.3333821887909189</v>
      </c>
      <c r="AS10" s="24" t="n">
        <v>0.3188003346144331</v>
      </c>
      <c r="AU10" s="24" t="n">
        <v>0.6062948850289853</v>
      </c>
      <c r="AV10" s="24" t="n">
        <v>0.1941643849871499</v>
      </c>
      <c r="AW10" s="24" t="n">
        <v>0.3715105513683371</v>
      </c>
      <c r="AX10" s="24" t="n">
        <v>0.4569561125964621</v>
      </c>
    </row>
    <row r="11" ht="19" customHeight="1">
      <c r="B11" s="26" t="inlineStr">
        <is>
          <t>Don’t know</t>
        </is>
      </c>
      <c r="C11" s="24" t="n">
        <v>0.08272095357818811</v>
      </c>
      <c r="D11" s="24" t="n">
        <v>0.05743513318685944</v>
      </c>
      <c r="E11" s="24" t="n">
        <v>0.1067175279407523</v>
      </c>
      <c r="G11" s="24" t="n">
        <v>0.118003441307019</v>
      </c>
      <c r="H11" s="24" t="n">
        <v>0.08058461463396914</v>
      </c>
      <c r="I11" s="24" t="n">
        <v>0.07167830077331776</v>
      </c>
      <c r="J11" s="24" t="n">
        <v>0.09496240148675737</v>
      </c>
      <c r="K11" s="24" t="n">
        <v>0.09857059454637181</v>
      </c>
      <c r="L11" s="24" t="n">
        <v>0.04912916858850008</v>
      </c>
      <c r="N11" s="24" t="n">
        <v>0</v>
      </c>
      <c r="O11" s="24" t="n">
        <v>0.09111695642730555</v>
      </c>
      <c r="P11" s="24" t="n">
        <v>0.1094427029728397</v>
      </c>
      <c r="Q11" s="24" t="n">
        <v>0.09000311053367263</v>
      </c>
      <c r="R11" s="24" t="n">
        <v>0.1415437373597898</v>
      </c>
      <c r="S11" s="24" t="n">
        <v>0.07001749813597452</v>
      </c>
      <c r="T11" s="24" t="n">
        <v>0.1241182082776536</v>
      </c>
      <c r="U11" s="24" t="n">
        <v>0.06277427575711403</v>
      </c>
      <c r="V11" s="24" t="n">
        <v>0.05140262876218918</v>
      </c>
      <c r="W11" s="24" t="n">
        <v>0.08086411068589951</v>
      </c>
      <c r="Y11" s="24" t="n">
        <v>0.05118952313589532</v>
      </c>
      <c r="Z11" s="24" t="n">
        <v>0.05770145188954329</v>
      </c>
      <c r="AA11" s="24" t="n">
        <v>0.09865065886145621</v>
      </c>
      <c r="AB11" s="24" t="n">
        <v>0.1272302933818428</v>
      </c>
      <c r="AD11" s="24" t="n">
        <v>0.04346274451074254</v>
      </c>
      <c r="AE11" s="24" t="n">
        <v>0.05718271547581524</v>
      </c>
      <c r="AF11" s="24" t="n">
        <v>0.04083034202147592</v>
      </c>
      <c r="AG11" s="24" t="n">
        <v>0.08456540028300419</v>
      </c>
      <c r="AH11" s="24" t="n">
        <v>0.06122949606633578</v>
      </c>
      <c r="AI11" s="24" t="n">
        <v>0.3311334336207187</v>
      </c>
      <c r="AJ11" s="24" t="n">
        <v>0.1623416165999524</v>
      </c>
      <c r="AL11" s="24" t="n">
        <v>0.06526999417888342</v>
      </c>
      <c r="AM11" s="24" t="n">
        <v>0.04641779309691017</v>
      </c>
      <c r="AN11" s="24" t="n">
        <v>0.05523790195666829</v>
      </c>
      <c r="AO11" s="24" t="n">
        <v>0.07183158433007279</v>
      </c>
      <c r="AP11" s="24" t="n">
        <v>0.06887946246284235</v>
      </c>
      <c r="AQ11" s="24" t="n">
        <v>0.289525316475791</v>
      </c>
      <c r="AR11" s="24" t="n">
        <v>0.1523082640225012</v>
      </c>
      <c r="AS11" s="24" t="n">
        <v>0.05719396767285828</v>
      </c>
      <c r="AU11" s="24" t="n">
        <v>0.07203039505867294</v>
      </c>
      <c r="AV11" s="24" t="n">
        <v>0.05487797391698271</v>
      </c>
      <c r="AW11" s="24" t="n">
        <v>0.06487526248435416</v>
      </c>
      <c r="AX11" s="24" t="n">
        <v>0.1791544247926488</v>
      </c>
    </row>
    <row r="13">
      <c r="B13" s="28" t="inlineStr">
        <is>
          <t>BASE: Respondents who answered this question (997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4.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Community sentences cost the government an average of £3,150 per person per year - compared to around £54,000 - the cost per prisoner per year. Those on community sentences can continue working, maintain family ties, and contribute to their communities. Given the above, which of the approaches below do you think would be best for the government to take?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1002</v>
      </c>
      <c r="D7" s="17" t="n">
        <v>478</v>
      </c>
      <c r="E7" s="17" t="n">
        <v>520</v>
      </c>
      <c r="G7" s="17" t="n">
        <v>134</v>
      </c>
      <c r="H7" s="17" t="n">
        <v>185</v>
      </c>
      <c r="I7" s="17" t="n">
        <v>151</v>
      </c>
      <c r="J7" s="17" t="n">
        <v>164</v>
      </c>
      <c r="K7" s="17" t="n">
        <v>145</v>
      </c>
      <c r="L7" s="17" t="n">
        <v>223</v>
      </c>
      <c r="N7" s="17" t="n">
        <v>57</v>
      </c>
      <c r="O7" s="17" t="n">
        <v>48</v>
      </c>
      <c r="P7" s="17" t="n">
        <v>127</v>
      </c>
      <c r="Q7" s="17" t="n">
        <v>95</v>
      </c>
      <c r="R7" s="17" t="n">
        <v>84</v>
      </c>
      <c r="S7" s="17" t="n">
        <v>104</v>
      </c>
      <c r="T7" s="17" t="n">
        <v>109</v>
      </c>
      <c r="U7" s="17" t="n">
        <v>158</v>
      </c>
      <c r="V7" s="17" t="n">
        <v>135</v>
      </c>
      <c r="W7" s="17" t="n">
        <v>85</v>
      </c>
      <c r="Y7" s="17" t="n">
        <v>283</v>
      </c>
      <c r="Z7" s="17" t="n">
        <v>247</v>
      </c>
      <c r="AA7" s="17" t="n">
        <v>228</v>
      </c>
      <c r="AB7" s="17" t="n">
        <v>234</v>
      </c>
      <c r="AD7" s="17" t="n">
        <v>178</v>
      </c>
      <c r="AE7" s="17" t="n">
        <v>301</v>
      </c>
      <c r="AF7" s="17" t="n">
        <v>83</v>
      </c>
      <c r="AG7" s="17" t="n">
        <v>58</v>
      </c>
      <c r="AH7" s="17" t="n">
        <v>142</v>
      </c>
      <c r="AI7" s="17" t="n">
        <v>18</v>
      </c>
      <c r="AJ7" s="17" t="n">
        <v>222</v>
      </c>
      <c r="AL7" s="17" t="n">
        <v>154</v>
      </c>
      <c r="AM7" s="17" t="n">
        <v>189</v>
      </c>
      <c r="AN7" s="17" t="n">
        <v>83</v>
      </c>
      <c r="AO7" s="17" t="n">
        <v>108</v>
      </c>
      <c r="AP7" s="17" t="n">
        <v>237</v>
      </c>
      <c r="AQ7" s="17" t="n">
        <v>97</v>
      </c>
      <c r="AR7" s="17" t="n">
        <v>86</v>
      </c>
      <c r="AS7" s="17" t="n">
        <v>48</v>
      </c>
      <c r="AU7" s="17" t="n">
        <v>199</v>
      </c>
      <c r="AV7" s="17" t="n">
        <v>280</v>
      </c>
      <c r="AW7" s="17" t="n">
        <v>354</v>
      </c>
      <c r="AX7" s="17" t="n">
        <v>169</v>
      </c>
    </row>
    <row r="8">
      <c r="B8" s="9" t="inlineStr">
        <is>
          <t>Weighted</t>
        </is>
      </c>
      <c r="C8" s="19" t="n">
        <v>1006</v>
      </c>
      <c r="D8" s="19" t="n">
        <v>506</v>
      </c>
      <c r="E8" s="19" t="n">
        <v>498</v>
      </c>
      <c r="G8" s="19" t="n">
        <v>133</v>
      </c>
      <c r="H8" s="19" t="n">
        <v>176</v>
      </c>
      <c r="I8" s="19" t="n">
        <v>153</v>
      </c>
      <c r="J8" s="19" t="n">
        <v>179</v>
      </c>
      <c r="K8" s="19" t="n">
        <v>146</v>
      </c>
      <c r="L8" s="19" t="n">
        <v>219</v>
      </c>
      <c r="N8" s="19" t="n">
        <v>64</v>
      </c>
      <c r="O8" s="19" t="n">
        <v>42</v>
      </c>
      <c r="P8" s="19" t="n">
        <v>124</v>
      </c>
      <c r="Q8" s="19" t="n">
        <v>89</v>
      </c>
      <c r="R8" s="19" t="n">
        <v>82</v>
      </c>
      <c r="S8" s="19" t="n">
        <v>97</v>
      </c>
      <c r="T8" s="19" t="n">
        <v>102</v>
      </c>
      <c r="U8" s="19" t="n">
        <v>167</v>
      </c>
      <c r="V8" s="19" t="n">
        <v>147</v>
      </c>
      <c r="W8" s="19" t="n">
        <v>91</v>
      </c>
      <c r="Y8" s="19" t="n">
        <v>271</v>
      </c>
      <c r="Z8" s="19" t="n">
        <v>269</v>
      </c>
      <c r="AA8" s="19" t="n">
        <v>219</v>
      </c>
      <c r="AB8" s="19" t="n">
        <v>248</v>
      </c>
      <c r="AD8" s="19" t="n">
        <v>176</v>
      </c>
      <c r="AE8" s="19" t="n">
        <v>301</v>
      </c>
      <c r="AF8" s="19" t="n">
        <v>85</v>
      </c>
      <c r="AG8" s="19" t="n">
        <v>55</v>
      </c>
      <c r="AH8" s="19" t="n">
        <v>147</v>
      </c>
      <c r="AI8" s="19" t="n">
        <v>18</v>
      </c>
      <c r="AJ8" s="19" t="n">
        <v>225</v>
      </c>
      <c r="AL8" s="19" t="n">
        <v>153</v>
      </c>
      <c r="AM8" s="19" t="n">
        <v>189</v>
      </c>
      <c r="AN8" s="19" t="n">
        <v>83</v>
      </c>
      <c r="AO8" s="19" t="n">
        <v>105</v>
      </c>
      <c r="AP8" s="19" t="n">
        <v>243</v>
      </c>
      <c r="AQ8" s="19" t="n">
        <v>96</v>
      </c>
      <c r="AR8" s="19" t="n">
        <v>86</v>
      </c>
      <c r="AS8" s="19" t="n">
        <v>51</v>
      </c>
      <c r="AU8" s="19" t="n">
        <v>200</v>
      </c>
      <c r="AV8" s="19" t="n">
        <v>285</v>
      </c>
      <c r="AW8" s="19" t="n">
        <v>350</v>
      </c>
      <c r="AX8" s="19" t="n">
        <v>171</v>
      </c>
    </row>
    <row r="9" ht="32" customHeight="1">
      <c r="B9" s="26" t="inlineStr">
        <is>
          <t>Building more prisons to increase capacity</t>
        </is>
      </c>
      <c r="C9" s="24" t="n">
        <v>0.3993345015070979</v>
      </c>
      <c r="D9" s="24" t="n">
        <v>0.4271420176070718</v>
      </c>
      <c r="E9" s="24" t="n">
        <v>0.3706338047144112</v>
      </c>
      <c r="G9" s="24" t="n">
        <v>0.3421480268670127</v>
      </c>
      <c r="H9" s="24" t="n">
        <v>0.3428417798030022</v>
      </c>
      <c r="I9" s="24" t="n">
        <v>0.4204832789905922</v>
      </c>
      <c r="J9" s="24" t="n">
        <v>0.4042212983096558</v>
      </c>
      <c r="K9" s="24" t="n">
        <v>0.473877867631502</v>
      </c>
      <c r="L9" s="24" t="n">
        <v>0.4109951223291001</v>
      </c>
      <c r="N9" s="24" t="n">
        <v>0.4418086261857382</v>
      </c>
      <c r="O9" s="24" t="n">
        <v>0.4352461376735828</v>
      </c>
      <c r="P9" s="24" t="n">
        <v>0.4398629201475074</v>
      </c>
      <c r="Q9" s="24" t="n">
        <v>0.4550350816390963</v>
      </c>
      <c r="R9" s="24" t="n">
        <v>0.3820700316568848</v>
      </c>
      <c r="S9" s="24" t="n">
        <v>0.3569465798811884</v>
      </c>
      <c r="T9" s="24" t="n">
        <v>0.3663242128303776</v>
      </c>
      <c r="U9" s="24" t="n">
        <v>0.3559534873635424</v>
      </c>
      <c r="V9" s="24" t="n">
        <v>0.4048289598740019</v>
      </c>
      <c r="W9" s="24" t="n">
        <v>0.4117529687153205</v>
      </c>
      <c r="Y9" s="24" t="n">
        <v>0.4146826151310027</v>
      </c>
      <c r="Z9" s="24" t="n">
        <v>0.3797867614030926</v>
      </c>
      <c r="AA9" s="24" t="n">
        <v>0.4011788551087077</v>
      </c>
      <c r="AB9" s="24" t="n">
        <v>0.4021380529987802</v>
      </c>
      <c r="AD9" s="24" t="n">
        <v>0.4755631252619633</v>
      </c>
      <c r="AE9" s="24" t="n">
        <v>0.3649425236237742</v>
      </c>
      <c r="AF9" s="24" t="n">
        <v>0.3298924209244418</v>
      </c>
      <c r="AG9" s="24" t="n">
        <v>0.2673332499918009</v>
      </c>
      <c r="AH9" s="24" t="n">
        <v>0.5965904244146816</v>
      </c>
      <c r="AI9" s="24" t="n">
        <v>0.227995731287602</v>
      </c>
      <c r="AJ9" s="24" t="n">
        <v>0.3291144494013704</v>
      </c>
      <c r="AL9" s="24" t="n">
        <v>0.4388016300644841</v>
      </c>
      <c r="AM9" s="24" t="n">
        <v>0.3558458555647397</v>
      </c>
      <c r="AN9" s="24" t="n">
        <v>0.2574325745967423</v>
      </c>
      <c r="AO9" s="24" t="n">
        <v>0.3591685893400306</v>
      </c>
      <c r="AP9" s="24" t="n">
        <v>0.533793307551523</v>
      </c>
      <c r="AQ9" s="24" t="n">
        <v>0.3199298997642817</v>
      </c>
      <c r="AR9" s="24" t="n">
        <v>0.2852178283697835</v>
      </c>
      <c r="AS9" s="24" t="n">
        <v>0.4564345366066648</v>
      </c>
      <c r="AU9" s="24" t="n">
        <v>0.2176044686274258</v>
      </c>
      <c r="AV9" s="24" t="n">
        <v>0.5548053338677603</v>
      </c>
      <c r="AW9" s="24" t="n">
        <v>0.3833135637249444</v>
      </c>
      <c r="AX9" s="24" t="n">
        <v>0.3847241125737301</v>
      </c>
    </row>
    <row r="10" ht="46" customHeight="1">
      <c r="B10" s="26" t="inlineStr">
        <is>
          <t>Reduce overcrowding through community sentences and tagging</t>
        </is>
      </c>
      <c r="C10" s="24" t="n">
        <v>0.4673125657515297</v>
      </c>
      <c r="D10" s="24" t="n">
        <v>0.4645670882432412</v>
      </c>
      <c r="E10" s="24" t="n">
        <v>0.4708806155406288</v>
      </c>
      <c r="G10" s="24" t="n">
        <v>0.5176344057213709</v>
      </c>
      <c r="H10" s="24" t="n">
        <v>0.5307564360734989</v>
      </c>
      <c r="I10" s="24" t="n">
        <v>0.4202227181280409</v>
      </c>
      <c r="J10" s="24" t="n">
        <v>0.4396824197116606</v>
      </c>
      <c r="K10" s="24" t="n">
        <v>0.412846498202519</v>
      </c>
      <c r="L10" s="24" t="n">
        <v>0.4775524426421658</v>
      </c>
      <c r="N10" s="24" t="n">
        <v>0.4693947361336039</v>
      </c>
      <c r="O10" s="24" t="n">
        <v>0.379209483449907</v>
      </c>
      <c r="P10" s="24" t="n">
        <v>0.4466180884014235</v>
      </c>
      <c r="Q10" s="24" t="n">
        <v>0.4296168735254672</v>
      </c>
      <c r="R10" s="24" t="n">
        <v>0.5017910508383748</v>
      </c>
      <c r="S10" s="24" t="n">
        <v>0.5206843341230504</v>
      </c>
      <c r="T10" s="24" t="n">
        <v>0.4979689311179171</v>
      </c>
      <c r="U10" s="24" t="n">
        <v>0.5130813143779506</v>
      </c>
      <c r="V10" s="24" t="n">
        <v>0.461529214235493</v>
      </c>
      <c r="W10" s="24" t="n">
        <v>0.3741141042299949</v>
      </c>
      <c r="Y10" s="24" t="n">
        <v>0.4857404298050989</v>
      </c>
      <c r="Z10" s="24" t="n">
        <v>0.4555021454378692</v>
      </c>
      <c r="AA10" s="24" t="n">
        <v>0.4918702454897246</v>
      </c>
      <c r="AB10" s="24" t="n">
        <v>0.438294826692759</v>
      </c>
      <c r="AD10" s="24" t="n">
        <v>0.4432451841601984</v>
      </c>
      <c r="AE10" s="24" t="n">
        <v>0.5057589971303874</v>
      </c>
      <c r="AF10" s="24" t="n">
        <v>0.6063342092975202</v>
      </c>
      <c r="AG10" s="24" t="n">
        <v>0.6289906660267895</v>
      </c>
      <c r="AH10" s="24" t="n">
        <v>0.3101484007065947</v>
      </c>
      <c r="AI10" s="24" t="n">
        <v>0.4143109081364534</v>
      </c>
      <c r="AJ10" s="24" t="n">
        <v>0.4495734616772839</v>
      </c>
      <c r="AL10" s="24" t="n">
        <v>0.4873800857827255</v>
      </c>
      <c r="AM10" s="24" t="n">
        <v>0.4984173809787582</v>
      </c>
      <c r="AN10" s="24" t="n">
        <v>0.6710213565658676</v>
      </c>
      <c r="AO10" s="24" t="n">
        <v>0.5612338481876219</v>
      </c>
      <c r="AP10" s="24" t="n">
        <v>0.3834819457913434</v>
      </c>
      <c r="AQ10" s="24" t="n">
        <v>0.3914245475354502</v>
      </c>
      <c r="AR10" s="24" t="n">
        <v>0.4308344698348889</v>
      </c>
      <c r="AS10" s="24" t="n">
        <v>0.3715046252065201</v>
      </c>
      <c r="AU10" s="24" t="n">
        <v>0.652043728713362</v>
      </c>
      <c r="AV10" s="24" t="n">
        <v>0.3120064815768886</v>
      </c>
      <c r="AW10" s="24" t="n">
        <v>0.4988056381116773</v>
      </c>
      <c r="AX10" s="24" t="n">
        <v>0.4464438917448323</v>
      </c>
    </row>
    <row r="11" ht="19" customHeight="1">
      <c r="B11" s="26" t="inlineStr">
        <is>
          <t>Don’t know</t>
        </is>
      </c>
      <c r="C11" s="24" t="n">
        <v>0.1333529327413725</v>
      </c>
      <c r="D11" s="24" t="n">
        <v>0.1082908941496868</v>
      </c>
      <c r="E11" s="24" t="n">
        <v>0.1584855797449601</v>
      </c>
      <c r="G11" s="24" t="n">
        <v>0.1402175674116166</v>
      </c>
      <c r="H11" s="24" t="n">
        <v>0.1264017841234991</v>
      </c>
      <c r="I11" s="24" t="n">
        <v>0.1592940028813671</v>
      </c>
      <c r="J11" s="24" t="n">
        <v>0.1560962819786836</v>
      </c>
      <c r="K11" s="24" t="n">
        <v>0.1132756341659791</v>
      </c>
      <c r="L11" s="24" t="n">
        <v>0.1114524350287341</v>
      </c>
      <c r="N11" s="24" t="n">
        <v>0.08879663768065776</v>
      </c>
      <c r="O11" s="24" t="n">
        <v>0.1855443788765103</v>
      </c>
      <c r="P11" s="24" t="n">
        <v>0.1135189914510691</v>
      </c>
      <c r="Q11" s="24" t="n">
        <v>0.1153480448354369</v>
      </c>
      <c r="R11" s="24" t="n">
        <v>0.1161389175047402</v>
      </c>
      <c r="S11" s="24" t="n">
        <v>0.1223690859957611</v>
      </c>
      <c r="T11" s="24" t="n">
        <v>0.1357068560517056</v>
      </c>
      <c r="U11" s="24" t="n">
        <v>0.1309651982585069</v>
      </c>
      <c r="V11" s="24" t="n">
        <v>0.1336418258905054</v>
      </c>
      <c r="W11" s="24" t="n">
        <v>0.2141329270546843</v>
      </c>
      <c r="Y11" s="24" t="n">
        <v>0.0995769550638984</v>
      </c>
      <c r="Z11" s="24" t="n">
        <v>0.1647110931590384</v>
      </c>
      <c r="AA11" s="24" t="n">
        <v>0.1069508994015677</v>
      </c>
      <c r="AB11" s="24" t="n">
        <v>0.1595671203084611</v>
      </c>
      <c r="AD11" s="24" t="n">
        <v>0.08119169057783841</v>
      </c>
      <c r="AE11" s="24" t="n">
        <v>0.1292984792458385</v>
      </c>
      <c r="AF11" s="24" t="n">
        <v>0.06377336977803801</v>
      </c>
      <c r="AG11" s="24" t="n">
        <v>0.1036760839814097</v>
      </c>
      <c r="AH11" s="24" t="n">
        <v>0.0932611748787238</v>
      </c>
      <c r="AI11" s="24" t="n">
        <v>0.3576933605759445</v>
      </c>
      <c r="AJ11" s="24" t="n">
        <v>0.2213120889213457</v>
      </c>
      <c r="AL11" s="24" t="n">
        <v>0.07381828415279042</v>
      </c>
      <c r="AM11" s="24" t="n">
        <v>0.1457367634565019</v>
      </c>
      <c r="AN11" s="24" t="n">
        <v>0.07154606883739013</v>
      </c>
      <c r="AO11" s="24" t="n">
        <v>0.07959756247234764</v>
      </c>
      <c r="AP11" s="24" t="n">
        <v>0.08272474665713354</v>
      </c>
      <c r="AQ11" s="24" t="n">
        <v>0.2886455527002681</v>
      </c>
      <c r="AR11" s="24" t="n">
        <v>0.2839477017953276</v>
      </c>
      <c r="AS11" s="24" t="n">
        <v>0.1720608381868151</v>
      </c>
      <c r="AU11" s="24" t="n">
        <v>0.1303518026592123</v>
      </c>
      <c r="AV11" s="24" t="n">
        <v>0.1331881845553511</v>
      </c>
      <c r="AW11" s="24" t="n">
        <v>0.1178807981633783</v>
      </c>
      <c r="AX11" s="24" t="n">
        <v>0.1688319956814375</v>
      </c>
    </row>
    <row r="13">
      <c r="B13" s="28" t="inlineStr">
        <is>
          <t>BASE: Respondents who answered this question (1,002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5.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People who take part in education and skills programmes in prison are significantly less likely to reoffend after release. These programmes include vocational training, literacy support, and work experience with outside employers. Which of the following do you think would be the best approach to how rehabilitation is administered to those in/leaving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996</v>
      </c>
      <c r="D7" s="17" t="n">
        <v>464</v>
      </c>
      <c r="E7" s="17" t="n">
        <v>528</v>
      </c>
      <c r="G7" s="17" t="n">
        <v>133</v>
      </c>
      <c r="H7" s="17" t="n">
        <v>172</v>
      </c>
      <c r="I7" s="17" t="n">
        <v>156</v>
      </c>
      <c r="J7" s="17" t="n">
        <v>167</v>
      </c>
      <c r="K7" s="17" t="n">
        <v>149</v>
      </c>
      <c r="L7" s="17" t="n">
        <v>219</v>
      </c>
      <c r="N7" s="17" t="n">
        <v>55</v>
      </c>
      <c r="O7" s="17" t="n">
        <v>54</v>
      </c>
      <c r="P7" s="17" t="n">
        <v>128</v>
      </c>
      <c r="Q7" s="17" t="n">
        <v>103</v>
      </c>
      <c r="R7" s="17" t="n">
        <v>79</v>
      </c>
      <c r="S7" s="17" t="n">
        <v>109</v>
      </c>
      <c r="T7" s="17" t="n">
        <v>104</v>
      </c>
      <c r="U7" s="17" t="n">
        <v>143</v>
      </c>
      <c r="V7" s="17" t="n">
        <v>137</v>
      </c>
      <c r="W7" s="17" t="n">
        <v>84</v>
      </c>
      <c r="Y7" s="17" t="n">
        <v>274</v>
      </c>
      <c r="Z7" s="17" t="n">
        <v>230</v>
      </c>
      <c r="AA7" s="17" t="n">
        <v>225</v>
      </c>
      <c r="AB7" s="17" t="n">
        <v>258</v>
      </c>
      <c r="AD7" s="17" t="n">
        <v>175</v>
      </c>
      <c r="AE7" s="17" t="n">
        <v>309</v>
      </c>
      <c r="AF7" s="17" t="n">
        <v>79</v>
      </c>
      <c r="AG7" s="17" t="n">
        <v>56</v>
      </c>
      <c r="AH7" s="17" t="n">
        <v>145</v>
      </c>
      <c r="AI7" s="17" t="n">
        <v>22</v>
      </c>
      <c r="AJ7" s="17" t="n">
        <v>210</v>
      </c>
      <c r="AL7" s="17" t="n">
        <v>160</v>
      </c>
      <c r="AM7" s="17" t="n">
        <v>189</v>
      </c>
      <c r="AN7" s="17" t="n">
        <v>89</v>
      </c>
      <c r="AO7" s="17" t="n">
        <v>102</v>
      </c>
      <c r="AP7" s="17" t="n">
        <v>237</v>
      </c>
      <c r="AQ7" s="17" t="n">
        <v>77</v>
      </c>
      <c r="AR7" s="17" t="n">
        <v>104</v>
      </c>
      <c r="AS7" s="17" t="n">
        <v>38</v>
      </c>
      <c r="AU7" s="17" t="n">
        <v>210</v>
      </c>
      <c r="AV7" s="17" t="n">
        <v>272</v>
      </c>
      <c r="AW7" s="17" t="n">
        <v>347</v>
      </c>
      <c r="AX7" s="17" t="n">
        <v>167</v>
      </c>
    </row>
    <row r="8">
      <c r="B8" s="9" t="inlineStr">
        <is>
          <t>Weighted</t>
        </is>
      </c>
      <c r="C8" s="19" t="n">
        <v>998</v>
      </c>
      <c r="D8" s="19" t="n">
        <v>493</v>
      </c>
      <c r="E8" s="19" t="n">
        <v>503</v>
      </c>
      <c r="G8" s="19" t="n">
        <v>132</v>
      </c>
      <c r="H8" s="19" t="n">
        <v>165</v>
      </c>
      <c r="I8" s="19" t="n">
        <v>159</v>
      </c>
      <c r="J8" s="19" t="n">
        <v>181</v>
      </c>
      <c r="K8" s="19" t="n">
        <v>147</v>
      </c>
      <c r="L8" s="19" t="n">
        <v>214</v>
      </c>
      <c r="N8" s="19" t="n">
        <v>62</v>
      </c>
      <c r="O8" s="19" t="n">
        <v>46</v>
      </c>
      <c r="P8" s="19" t="n">
        <v>124</v>
      </c>
      <c r="Q8" s="19" t="n">
        <v>98</v>
      </c>
      <c r="R8" s="19" t="n">
        <v>77</v>
      </c>
      <c r="S8" s="19" t="n">
        <v>102</v>
      </c>
      <c r="T8" s="19" t="n">
        <v>98</v>
      </c>
      <c r="U8" s="19" t="n">
        <v>151</v>
      </c>
      <c r="V8" s="19" t="n">
        <v>149</v>
      </c>
      <c r="W8" s="19" t="n">
        <v>91</v>
      </c>
      <c r="Y8" s="19" t="n">
        <v>260</v>
      </c>
      <c r="Z8" s="19" t="n">
        <v>248</v>
      </c>
      <c r="AA8" s="19" t="n">
        <v>217</v>
      </c>
      <c r="AB8" s="19" t="n">
        <v>273</v>
      </c>
      <c r="AD8" s="19" t="n">
        <v>172</v>
      </c>
      <c r="AE8" s="19" t="n">
        <v>309</v>
      </c>
      <c r="AF8" s="19" t="n">
        <v>81</v>
      </c>
      <c r="AG8" s="19" t="n">
        <v>54</v>
      </c>
      <c r="AH8" s="19" t="n">
        <v>147</v>
      </c>
      <c r="AI8" s="19" t="n">
        <v>21</v>
      </c>
      <c r="AJ8" s="19" t="n">
        <v>214</v>
      </c>
      <c r="AL8" s="19" t="n">
        <v>158</v>
      </c>
      <c r="AM8" s="19" t="n">
        <v>189</v>
      </c>
      <c r="AN8" s="19" t="n">
        <v>89</v>
      </c>
      <c r="AO8" s="19" t="n">
        <v>98</v>
      </c>
      <c r="AP8" s="19" t="n">
        <v>241</v>
      </c>
      <c r="AQ8" s="19" t="n">
        <v>77</v>
      </c>
      <c r="AR8" s="19" t="n">
        <v>105</v>
      </c>
      <c r="AS8" s="19" t="n">
        <v>41</v>
      </c>
      <c r="AU8" s="19" t="n">
        <v>209</v>
      </c>
      <c r="AV8" s="19" t="n">
        <v>277</v>
      </c>
      <c r="AW8" s="19" t="n">
        <v>343</v>
      </c>
      <c r="AX8" s="19" t="n">
        <v>169</v>
      </c>
    </row>
    <row r="9" ht="46" customHeight="1">
      <c r="B9" s="26" t="inlineStr">
        <is>
          <t>Prioritise programmes such as education and skills before release</t>
        </is>
      </c>
      <c r="C9" s="24" t="n">
        <v>0.4661120930973908</v>
      </c>
      <c r="D9" s="24" t="n">
        <v>0.4733200437775233</v>
      </c>
      <c r="E9" s="24" t="n">
        <v>0.4597866062389336</v>
      </c>
      <c r="G9" s="24" t="n">
        <v>0.3599327968566577</v>
      </c>
      <c r="H9" s="24" t="n">
        <v>0.4625322104683854</v>
      </c>
      <c r="I9" s="24" t="n">
        <v>0.4596093414106117</v>
      </c>
      <c r="J9" s="24" t="n">
        <v>0.4917668332878589</v>
      </c>
      <c r="K9" s="24" t="n">
        <v>0.5071965381972674</v>
      </c>
      <c r="L9" s="24" t="n">
        <v>0.4889587496861618</v>
      </c>
      <c r="N9" s="24" t="n">
        <v>0.5060810745332441</v>
      </c>
      <c r="O9" s="24" t="n">
        <v>0.5766673735856246</v>
      </c>
      <c r="P9" s="24" t="n">
        <v>0.5315089688990482</v>
      </c>
      <c r="Q9" s="24" t="n">
        <v>0.4641567675844424</v>
      </c>
      <c r="R9" s="24" t="n">
        <v>0.353521207323766</v>
      </c>
      <c r="S9" s="24" t="n">
        <v>0.460242234573575</v>
      </c>
      <c r="T9" s="24" t="n">
        <v>0.4851057420014022</v>
      </c>
      <c r="U9" s="24" t="n">
        <v>0.4130052490053798</v>
      </c>
      <c r="V9" s="24" t="n">
        <v>0.3955344962519413</v>
      </c>
      <c r="W9" s="24" t="n">
        <v>0.5814877698225065</v>
      </c>
      <c r="Y9" s="24" t="n">
        <v>0.4815983721972805</v>
      </c>
      <c r="Z9" s="24" t="n">
        <v>0.4897827343662937</v>
      </c>
      <c r="AA9" s="24" t="n">
        <v>0.475358095158897</v>
      </c>
      <c r="AB9" s="24" t="n">
        <v>0.4224299442596164</v>
      </c>
      <c r="AD9" s="24" t="n">
        <v>0.4634378984097894</v>
      </c>
      <c r="AE9" s="24" t="n">
        <v>0.5598564116428387</v>
      </c>
      <c r="AF9" s="24" t="n">
        <v>0.4569850392107936</v>
      </c>
      <c r="AG9" s="24" t="n">
        <v>0.3291473612108621</v>
      </c>
      <c r="AH9" s="24" t="n">
        <v>0.4291834627577579</v>
      </c>
      <c r="AI9" s="24" t="n">
        <v>0.3072822005261671</v>
      </c>
      <c r="AJ9" s="24" t="n">
        <v>0.4121038155683864</v>
      </c>
      <c r="AL9" s="24" t="n">
        <v>0.4555706858919765</v>
      </c>
      <c r="AM9" s="24" t="n">
        <v>0.5749426213790426</v>
      </c>
      <c r="AN9" s="24" t="n">
        <v>0.4925151270318411</v>
      </c>
      <c r="AO9" s="24" t="n">
        <v>0.4078693159444561</v>
      </c>
      <c r="AP9" s="24" t="n">
        <v>0.4542353994371504</v>
      </c>
      <c r="AQ9" s="24" t="n">
        <v>0.3468612737076924</v>
      </c>
      <c r="AR9" s="24" t="n">
        <v>0.4621232628169244</v>
      </c>
      <c r="AS9" s="24" t="n">
        <v>0.3919218475340202</v>
      </c>
      <c r="AU9" s="24" t="n">
        <v>0.4342677498789422</v>
      </c>
      <c r="AV9" s="24" t="n">
        <v>0.5095140988323553</v>
      </c>
      <c r="AW9" s="24" t="n">
        <v>0.5029177253567022</v>
      </c>
      <c r="AX9" s="24" t="n">
        <v>0.359787768306839</v>
      </c>
    </row>
    <row r="10" ht="74" customHeight="1">
      <c r="B10" s="26" t="inlineStr">
        <is>
          <t>Improve the existing support given to those leaving prison upon release such as housing and help with employers</t>
        </is>
      </c>
      <c r="C10" s="24" t="n">
        <v>0.4371223577566627</v>
      </c>
      <c r="D10" s="24" t="n">
        <v>0.4470765200297396</v>
      </c>
      <c r="E10" s="24" t="n">
        <v>0.4262741418843501</v>
      </c>
      <c r="G10" s="24" t="n">
        <v>0.5363344598763313</v>
      </c>
      <c r="H10" s="24" t="n">
        <v>0.4456451665762357</v>
      </c>
      <c r="I10" s="24" t="n">
        <v>0.4408875978208815</v>
      </c>
      <c r="J10" s="24" t="n">
        <v>0.4410259949868583</v>
      </c>
      <c r="K10" s="24" t="n">
        <v>0.3633795868247885</v>
      </c>
      <c r="L10" s="24" t="n">
        <v>0.4142742391121298</v>
      </c>
      <c r="N10" s="24" t="n">
        <v>0.3556188662126452</v>
      </c>
      <c r="O10" s="24" t="n">
        <v>0.3559464001528717</v>
      </c>
      <c r="P10" s="24" t="n">
        <v>0.3975798945742289</v>
      </c>
      <c r="Q10" s="24" t="n">
        <v>0.4361059855765678</v>
      </c>
      <c r="R10" s="24" t="n">
        <v>0.5291983318013566</v>
      </c>
      <c r="S10" s="24" t="n">
        <v>0.4846740983730779</v>
      </c>
      <c r="T10" s="24" t="n">
        <v>0.3743093669469396</v>
      </c>
      <c r="U10" s="24" t="n">
        <v>0.5076773237273644</v>
      </c>
      <c r="V10" s="24" t="n">
        <v>0.4827251984776616</v>
      </c>
      <c r="W10" s="24" t="n">
        <v>0.3327056732764778</v>
      </c>
      <c r="Y10" s="24" t="n">
        <v>0.4703449593366129</v>
      </c>
      <c r="Z10" s="24" t="n">
        <v>0.3875822112781637</v>
      </c>
      <c r="AA10" s="24" t="n">
        <v>0.4373084785606427</v>
      </c>
      <c r="AB10" s="24" t="n">
        <v>0.4503890943045534</v>
      </c>
      <c r="AD10" s="24" t="n">
        <v>0.4514963442921527</v>
      </c>
      <c r="AE10" s="24" t="n">
        <v>0.3801722524886446</v>
      </c>
      <c r="AF10" s="24" t="n">
        <v>0.4914954199307809</v>
      </c>
      <c r="AG10" s="24" t="n">
        <v>0.523972681379085</v>
      </c>
      <c r="AH10" s="24" t="n">
        <v>0.468832769464161</v>
      </c>
      <c r="AI10" s="24" t="n">
        <v>0.4268963536274249</v>
      </c>
      <c r="AJ10" s="24" t="n">
        <v>0.444677385043049</v>
      </c>
      <c r="AL10" s="24" t="n">
        <v>0.4843387029793966</v>
      </c>
      <c r="AM10" s="24" t="n">
        <v>0.3583247127754635</v>
      </c>
      <c r="AN10" s="24" t="n">
        <v>0.4852417484962037</v>
      </c>
      <c r="AO10" s="24" t="n">
        <v>0.5077684016660519</v>
      </c>
      <c r="AP10" s="24" t="n">
        <v>0.472975755638855</v>
      </c>
      <c r="AQ10" s="24" t="n">
        <v>0.4248005348216876</v>
      </c>
      <c r="AR10" s="24" t="n">
        <v>0.3155786329350795</v>
      </c>
      <c r="AS10" s="24" t="n">
        <v>0.4668135465197067</v>
      </c>
      <c r="AU10" s="24" t="n">
        <v>0.49902352679249</v>
      </c>
      <c r="AV10" s="24" t="n">
        <v>0.370498735413919</v>
      </c>
      <c r="AW10" s="24" t="n">
        <v>0.4434177582213717</v>
      </c>
      <c r="AX10" s="24" t="n">
        <v>0.4569856672043959</v>
      </c>
    </row>
    <row r="11" ht="19" customHeight="1">
      <c r="B11" s="26" t="inlineStr">
        <is>
          <t>Don’t know</t>
        </is>
      </c>
      <c r="C11" s="24" t="n">
        <v>0.09676554914594655</v>
      </c>
      <c r="D11" s="24" t="n">
        <v>0.07960343619273703</v>
      </c>
      <c r="E11" s="24" t="n">
        <v>0.1139392518767162</v>
      </c>
      <c r="G11" s="24" t="n">
        <v>0.1037327432670111</v>
      </c>
      <c r="H11" s="24" t="n">
        <v>0.09182262295537892</v>
      </c>
      <c r="I11" s="24" t="n">
        <v>0.09950306076850685</v>
      </c>
      <c r="J11" s="24" t="n">
        <v>0.06720717172528261</v>
      </c>
      <c r="K11" s="24" t="n">
        <v>0.129423874977944</v>
      </c>
      <c r="L11" s="24" t="n">
        <v>0.0967670112017083</v>
      </c>
      <c r="N11" s="24" t="n">
        <v>0.1383000592541105</v>
      </c>
      <c r="O11" s="24" t="n">
        <v>0.0673862262615036</v>
      </c>
      <c r="P11" s="24" t="n">
        <v>0.07091113652672308</v>
      </c>
      <c r="Q11" s="24" t="n">
        <v>0.09973724683898944</v>
      </c>
      <c r="R11" s="24" t="n">
        <v>0.1172804608748775</v>
      </c>
      <c r="S11" s="24" t="n">
        <v>0.05508366705334685</v>
      </c>
      <c r="T11" s="24" t="n">
        <v>0.1405848910516583</v>
      </c>
      <c r="U11" s="24" t="n">
        <v>0.07931742726725562</v>
      </c>
      <c r="V11" s="24" t="n">
        <v>0.121740305270397</v>
      </c>
      <c r="W11" s="24" t="n">
        <v>0.08580655690101578</v>
      </c>
      <c r="Y11" s="24" t="n">
        <v>0.04805666846610661</v>
      </c>
      <c r="Z11" s="24" t="n">
        <v>0.1226350543555425</v>
      </c>
      <c r="AA11" s="24" t="n">
        <v>0.08733342628046034</v>
      </c>
      <c r="AB11" s="24" t="n">
        <v>0.1271809614358301</v>
      </c>
      <c r="AD11" s="24" t="n">
        <v>0.08506575729805775</v>
      </c>
      <c r="AE11" s="24" t="n">
        <v>0.05997133586851684</v>
      </c>
      <c r="AF11" s="24" t="n">
        <v>0.05151954085842588</v>
      </c>
      <c r="AG11" s="24" t="n">
        <v>0.1468799574100529</v>
      </c>
      <c r="AH11" s="24" t="n">
        <v>0.101983767778081</v>
      </c>
      <c r="AI11" s="24" t="n">
        <v>0.265821445846408</v>
      </c>
      <c r="AJ11" s="24" t="n">
        <v>0.1432187993885646</v>
      </c>
      <c r="AL11" s="24" t="n">
        <v>0.0600906111286271</v>
      </c>
      <c r="AM11" s="24" t="n">
        <v>0.06673266584549389</v>
      </c>
      <c r="AN11" s="24" t="n">
        <v>0.02224312447195533</v>
      </c>
      <c r="AO11" s="24" t="n">
        <v>0.08436228238949217</v>
      </c>
      <c r="AP11" s="24" t="n">
        <v>0.07278884492399441</v>
      </c>
      <c r="AQ11" s="24" t="n">
        <v>0.2283381914706202</v>
      </c>
      <c r="AR11" s="24" t="n">
        <v>0.2222981042479961</v>
      </c>
      <c r="AS11" s="24" t="n">
        <v>0.141264605946273</v>
      </c>
      <c r="AU11" s="24" t="n">
        <v>0.06670872332856789</v>
      </c>
      <c r="AV11" s="24" t="n">
        <v>0.1199871657537254</v>
      </c>
      <c r="AW11" s="24" t="n">
        <v>0.05366451642192608</v>
      </c>
      <c r="AX11" s="24" t="n">
        <v>0.1832265644887652</v>
      </c>
    </row>
    <row r="13">
      <c r="B13" s="28" t="inlineStr">
        <is>
          <t>BASE: Respondents who answered this question (996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6.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Many people who leave prison face homelessness, unemployment and debt, making reoffending far more likely. Without stable housing or income, even those who engaged with rehabilitation inside prison may fall back into old patterns. Which of the following do you think would be the best approach to how rehabilitation is administered to those in/leaving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1003</v>
      </c>
      <c r="D7" s="17" t="n">
        <v>472</v>
      </c>
      <c r="E7" s="17" t="n">
        <v>528</v>
      </c>
      <c r="G7" s="17" t="n">
        <v>149</v>
      </c>
      <c r="H7" s="17" t="n">
        <v>183</v>
      </c>
      <c r="I7" s="17" t="n">
        <v>177</v>
      </c>
      <c r="J7" s="17" t="n">
        <v>146</v>
      </c>
      <c r="K7" s="17" t="n">
        <v>134</v>
      </c>
      <c r="L7" s="17" t="n">
        <v>214</v>
      </c>
      <c r="N7" s="17" t="n">
        <v>48</v>
      </c>
      <c r="O7" s="17" t="n">
        <v>49</v>
      </c>
      <c r="P7" s="17" t="n">
        <v>131</v>
      </c>
      <c r="Q7" s="17" t="n">
        <v>89</v>
      </c>
      <c r="R7" s="17" t="n">
        <v>83</v>
      </c>
      <c r="S7" s="17" t="n">
        <v>111</v>
      </c>
      <c r="T7" s="17" t="n">
        <v>116</v>
      </c>
      <c r="U7" s="17" t="n">
        <v>159</v>
      </c>
      <c r="V7" s="17" t="n">
        <v>133</v>
      </c>
      <c r="W7" s="17" t="n">
        <v>84</v>
      </c>
      <c r="Y7" s="17" t="n">
        <v>294</v>
      </c>
      <c r="Z7" s="17" t="n">
        <v>251</v>
      </c>
      <c r="AA7" s="17" t="n">
        <v>234</v>
      </c>
      <c r="AB7" s="17" t="n">
        <v>216</v>
      </c>
      <c r="AD7" s="17" t="n">
        <v>180</v>
      </c>
      <c r="AE7" s="17" t="n">
        <v>331</v>
      </c>
      <c r="AF7" s="17" t="n">
        <v>76</v>
      </c>
      <c r="AG7" s="17" t="n">
        <v>62</v>
      </c>
      <c r="AH7" s="17" t="n">
        <v>129</v>
      </c>
      <c r="AI7" s="17" t="n">
        <v>20</v>
      </c>
      <c r="AJ7" s="17" t="n">
        <v>205</v>
      </c>
      <c r="AL7" s="17" t="n">
        <v>139</v>
      </c>
      <c r="AM7" s="17" t="n">
        <v>233</v>
      </c>
      <c r="AN7" s="17" t="n">
        <v>93</v>
      </c>
      <c r="AO7" s="17" t="n">
        <v>118</v>
      </c>
      <c r="AP7" s="17" t="n">
        <v>221</v>
      </c>
      <c r="AQ7" s="17" t="n">
        <v>82</v>
      </c>
      <c r="AR7" s="17" t="n">
        <v>70</v>
      </c>
      <c r="AS7" s="17" t="n">
        <v>47</v>
      </c>
      <c r="AU7" s="17" t="n">
        <v>213</v>
      </c>
      <c r="AV7" s="17" t="n">
        <v>271</v>
      </c>
      <c r="AW7" s="17" t="n">
        <v>354</v>
      </c>
      <c r="AX7" s="17" t="n">
        <v>165</v>
      </c>
    </row>
    <row r="8">
      <c r="B8" s="9" t="inlineStr">
        <is>
          <t>Weighted</t>
        </is>
      </c>
      <c r="C8" s="19" t="n">
        <v>1001</v>
      </c>
      <c r="D8" s="19" t="n">
        <v>494</v>
      </c>
      <c r="E8" s="19" t="n">
        <v>506</v>
      </c>
      <c r="G8" s="19" t="n">
        <v>145</v>
      </c>
      <c r="H8" s="19" t="n">
        <v>176</v>
      </c>
      <c r="I8" s="19" t="n">
        <v>181</v>
      </c>
      <c r="J8" s="19" t="n">
        <v>160</v>
      </c>
      <c r="K8" s="19" t="n">
        <v>134</v>
      </c>
      <c r="L8" s="19" t="n">
        <v>205</v>
      </c>
      <c r="N8" s="19" t="n">
        <v>52</v>
      </c>
      <c r="O8" s="19" t="n">
        <v>45</v>
      </c>
      <c r="P8" s="19" t="n">
        <v>126</v>
      </c>
      <c r="Q8" s="19" t="n">
        <v>84</v>
      </c>
      <c r="R8" s="19" t="n">
        <v>82</v>
      </c>
      <c r="S8" s="19" t="n">
        <v>103</v>
      </c>
      <c r="T8" s="19" t="n">
        <v>107</v>
      </c>
      <c r="U8" s="19" t="n">
        <v>166</v>
      </c>
      <c r="V8" s="19" t="n">
        <v>146</v>
      </c>
      <c r="W8" s="19" t="n">
        <v>90</v>
      </c>
      <c r="Y8" s="19" t="n">
        <v>280</v>
      </c>
      <c r="Z8" s="19" t="n">
        <v>271</v>
      </c>
      <c r="AA8" s="19" t="n">
        <v>223</v>
      </c>
      <c r="AB8" s="19" t="n">
        <v>227</v>
      </c>
      <c r="AD8" s="19" t="n">
        <v>177</v>
      </c>
      <c r="AE8" s="19" t="n">
        <v>330</v>
      </c>
      <c r="AF8" s="19" t="n">
        <v>78</v>
      </c>
      <c r="AG8" s="19" t="n">
        <v>60</v>
      </c>
      <c r="AH8" s="19" t="n">
        <v>133</v>
      </c>
      <c r="AI8" s="19" t="n">
        <v>21</v>
      </c>
      <c r="AJ8" s="19" t="n">
        <v>202</v>
      </c>
      <c r="AL8" s="19" t="n">
        <v>138</v>
      </c>
      <c r="AM8" s="19" t="n">
        <v>228</v>
      </c>
      <c r="AN8" s="19" t="n">
        <v>95</v>
      </c>
      <c r="AO8" s="19" t="n">
        <v>117</v>
      </c>
      <c r="AP8" s="19" t="n">
        <v>224</v>
      </c>
      <c r="AQ8" s="19" t="n">
        <v>80</v>
      </c>
      <c r="AR8" s="19" t="n">
        <v>70</v>
      </c>
      <c r="AS8" s="19" t="n">
        <v>49</v>
      </c>
      <c r="AU8" s="19" t="n">
        <v>213</v>
      </c>
      <c r="AV8" s="19" t="n">
        <v>270</v>
      </c>
      <c r="AW8" s="19" t="n">
        <v>353</v>
      </c>
      <c r="AX8" s="19" t="n">
        <v>166</v>
      </c>
    </row>
    <row r="9" ht="46" customHeight="1">
      <c r="B9" s="26" t="inlineStr">
        <is>
          <t>Prioritise programmes such as education and skills before release</t>
        </is>
      </c>
      <c r="C9" s="24" t="n">
        <v>0.3789655569594045</v>
      </c>
      <c r="D9" s="24" t="n">
        <v>0.4005273873327851</v>
      </c>
      <c r="E9" s="24" t="n">
        <v>0.3589245546117153</v>
      </c>
      <c r="G9" s="24" t="n">
        <v>0.2823178981091817</v>
      </c>
      <c r="H9" s="24" t="n">
        <v>0.4543328985945375</v>
      </c>
      <c r="I9" s="24" t="n">
        <v>0.4653450601575604</v>
      </c>
      <c r="J9" s="24" t="n">
        <v>0.3532827349879373</v>
      </c>
      <c r="K9" s="24" t="n">
        <v>0.3417388047525233</v>
      </c>
      <c r="L9" s="24" t="n">
        <v>0.3508050626079472</v>
      </c>
      <c r="N9" s="24" t="n">
        <v>0.3364623885141296</v>
      </c>
      <c r="O9" s="24" t="n">
        <v>0.3048965870505599</v>
      </c>
      <c r="P9" s="24" t="n">
        <v>0.3468660139422936</v>
      </c>
      <c r="Q9" s="24" t="n">
        <v>0.3351926324292133</v>
      </c>
      <c r="R9" s="24" t="n">
        <v>0.3871904271029857</v>
      </c>
      <c r="S9" s="24" t="n">
        <v>0.4072229741764095</v>
      </c>
      <c r="T9" s="24" t="n">
        <v>0.362471510446521</v>
      </c>
      <c r="U9" s="24" t="n">
        <v>0.4161793416715394</v>
      </c>
      <c r="V9" s="24" t="n">
        <v>0.4193385298261324</v>
      </c>
      <c r="W9" s="24" t="n">
        <v>0.3719530353850413</v>
      </c>
      <c r="Y9" s="24" t="n">
        <v>0.4266323593519916</v>
      </c>
      <c r="Z9" s="24" t="n">
        <v>0.3476025601740402</v>
      </c>
      <c r="AA9" s="24" t="n">
        <v>0.3613820817772272</v>
      </c>
      <c r="AB9" s="24" t="n">
        <v>0.3748964466075619</v>
      </c>
      <c r="AD9" s="24" t="n">
        <v>0.4925065587854395</v>
      </c>
      <c r="AE9" s="24" t="n">
        <v>0.3412787787409307</v>
      </c>
      <c r="AF9" s="24" t="n">
        <v>0.4124133494488809</v>
      </c>
      <c r="AG9" s="24" t="n">
        <v>0.4717351095329498</v>
      </c>
      <c r="AH9" s="24" t="n">
        <v>0.4025088140274533</v>
      </c>
      <c r="AI9" s="24" t="n">
        <v>0.2384787672445366</v>
      </c>
      <c r="AJ9" s="24" t="n">
        <v>0.2989987746901094</v>
      </c>
      <c r="AL9" s="24" t="n">
        <v>0.480029304419177</v>
      </c>
      <c r="AM9" s="24" t="n">
        <v>0.3247113077749048</v>
      </c>
      <c r="AN9" s="24" t="n">
        <v>0.4034815333961551</v>
      </c>
      <c r="AO9" s="24" t="n">
        <v>0.3834509098730003</v>
      </c>
      <c r="AP9" s="24" t="n">
        <v>0.3890032765760796</v>
      </c>
      <c r="AQ9" s="24" t="n">
        <v>0.3827349544989516</v>
      </c>
      <c r="AR9" s="24" t="n">
        <v>0.238501052610181</v>
      </c>
      <c r="AS9" s="24" t="n">
        <v>0.4385530180006725</v>
      </c>
      <c r="AU9" s="24" t="n">
        <v>0.3300446564350142</v>
      </c>
      <c r="AV9" s="24" t="n">
        <v>0.3576731549248655</v>
      </c>
      <c r="AW9" s="24" t="n">
        <v>0.4187500471960814</v>
      </c>
      <c r="AX9" s="24" t="n">
        <v>0.3915536184845706</v>
      </c>
    </row>
    <row r="10" ht="74" customHeight="1">
      <c r="B10" s="26" t="inlineStr">
        <is>
          <t>Improve the existing support given to those leaving prison upon release such as housing and help with employers</t>
        </is>
      </c>
      <c r="C10" s="24" t="n">
        <v>0.540496080992111</v>
      </c>
      <c r="D10" s="24" t="n">
        <v>0.5244558035413824</v>
      </c>
      <c r="E10" s="24" t="n">
        <v>0.5558415071905749</v>
      </c>
      <c r="G10" s="24" t="n">
        <v>0.6290536357545781</v>
      </c>
      <c r="H10" s="24" t="n">
        <v>0.491111815140316</v>
      </c>
      <c r="I10" s="24" t="n">
        <v>0.4427769008513832</v>
      </c>
      <c r="J10" s="24" t="n">
        <v>0.5743398557093091</v>
      </c>
      <c r="K10" s="24" t="n">
        <v>0.5440278296121425</v>
      </c>
      <c r="L10" s="24" t="n">
        <v>0.5778334547072163</v>
      </c>
      <c r="N10" s="24" t="n">
        <v>0.623962851203602</v>
      </c>
      <c r="O10" s="24" t="n">
        <v>0.574613366648647</v>
      </c>
      <c r="P10" s="24" t="n">
        <v>0.5622516837639147</v>
      </c>
      <c r="Q10" s="24" t="n">
        <v>0.5830829813412287</v>
      </c>
      <c r="R10" s="24" t="n">
        <v>0.4974546798786593</v>
      </c>
      <c r="S10" s="24" t="n">
        <v>0.5209161900565931</v>
      </c>
      <c r="T10" s="24" t="n">
        <v>0.5411724957977022</v>
      </c>
      <c r="U10" s="24" t="n">
        <v>0.5261310601588477</v>
      </c>
      <c r="V10" s="24" t="n">
        <v>0.5206380243323309</v>
      </c>
      <c r="W10" s="24" t="n">
        <v>0.5244897717379746</v>
      </c>
      <c r="Y10" s="24" t="n">
        <v>0.5020093173752969</v>
      </c>
      <c r="Z10" s="24" t="n">
        <v>0.5583416807362387</v>
      </c>
      <c r="AA10" s="24" t="n">
        <v>0.5696513407039906</v>
      </c>
      <c r="AB10" s="24" t="n">
        <v>0.5380002670365097</v>
      </c>
      <c r="AD10" s="24" t="n">
        <v>0.446566271784495</v>
      </c>
      <c r="AE10" s="24" t="n">
        <v>0.6028988919422418</v>
      </c>
      <c r="AF10" s="24" t="n">
        <v>0.489077147087462</v>
      </c>
      <c r="AG10" s="24" t="n">
        <v>0.4459187181197453</v>
      </c>
      <c r="AH10" s="24" t="n">
        <v>0.5264186489807433</v>
      </c>
      <c r="AI10" s="24" t="n">
        <v>0.4716411819069927</v>
      </c>
      <c r="AJ10" s="24" t="n">
        <v>0.5857647929262214</v>
      </c>
      <c r="AL10" s="24" t="n">
        <v>0.4697411751970477</v>
      </c>
      <c r="AM10" s="24" t="n">
        <v>0.623017150818848</v>
      </c>
      <c r="AN10" s="24" t="n">
        <v>0.532696044187619</v>
      </c>
      <c r="AO10" s="24" t="n">
        <v>0.5570123191135871</v>
      </c>
      <c r="AP10" s="24" t="n">
        <v>0.5326105072997098</v>
      </c>
      <c r="AQ10" s="24" t="n">
        <v>0.447767263646524</v>
      </c>
      <c r="AR10" s="24" t="n">
        <v>0.5590084721810487</v>
      </c>
      <c r="AS10" s="24" t="n">
        <v>0.4922922462282783</v>
      </c>
      <c r="AU10" s="24" t="n">
        <v>0.6158372969734273</v>
      </c>
      <c r="AV10" s="24" t="n">
        <v>0.5217984284513274</v>
      </c>
      <c r="AW10" s="24" t="n">
        <v>0.5450753659154217</v>
      </c>
      <c r="AX10" s="24" t="n">
        <v>0.4643630869473165</v>
      </c>
    </row>
    <row r="11" ht="19" customHeight="1">
      <c r="B11" s="26" t="inlineStr">
        <is>
          <t>Don’t know</t>
        </is>
      </c>
      <c r="C11" s="24" t="n">
        <v>0.08053836204848451</v>
      </c>
      <c r="D11" s="24" t="n">
        <v>0.07501680912583245</v>
      </c>
      <c r="E11" s="24" t="n">
        <v>0.08523393819770984</v>
      </c>
      <c r="G11" s="24" t="n">
        <v>0.08862846613624002</v>
      </c>
      <c r="H11" s="24" t="n">
        <v>0.05455528626514663</v>
      </c>
      <c r="I11" s="24" t="n">
        <v>0.09187803899105657</v>
      </c>
      <c r="J11" s="24" t="n">
        <v>0.07237740930275348</v>
      </c>
      <c r="K11" s="24" t="n">
        <v>0.1142333656353342</v>
      </c>
      <c r="L11" s="24" t="n">
        <v>0.07136148268483643</v>
      </c>
      <c r="N11" s="24" t="n">
        <v>0.03957476028226839</v>
      </c>
      <c r="O11" s="24" t="n">
        <v>0.1204900463007929</v>
      </c>
      <c r="P11" s="24" t="n">
        <v>0.09088230229379185</v>
      </c>
      <c r="Q11" s="24" t="n">
        <v>0.08172438622955781</v>
      </c>
      <c r="R11" s="24" t="n">
        <v>0.1153548930183548</v>
      </c>
      <c r="S11" s="24" t="n">
        <v>0.07186083576699752</v>
      </c>
      <c r="T11" s="24" t="n">
        <v>0.09635599375577673</v>
      </c>
      <c r="U11" s="24" t="n">
        <v>0.05768959816961288</v>
      </c>
      <c r="V11" s="24" t="n">
        <v>0.06002344584153657</v>
      </c>
      <c r="W11" s="24" t="n">
        <v>0.103557192876984</v>
      </c>
      <c r="Y11" s="24" t="n">
        <v>0.07135832327271148</v>
      </c>
      <c r="Z11" s="24" t="n">
        <v>0.09405575908972119</v>
      </c>
      <c r="AA11" s="24" t="n">
        <v>0.06896657751878235</v>
      </c>
      <c r="AB11" s="24" t="n">
        <v>0.08710328635592823</v>
      </c>
      <c r="AD11" s="24" t="n">
        <v>0.06092716943006566</v>
      </c>
      <c r="AE11" s="24" t="n">
        <v>0.05582232931682753</v>
      </c>
      <c r="AF11" s="24" t="n">
        <v>0.09850950346365671</v>
      </c>
      <c r="AG11" s="24" t="n">
        <v>0.08234617234730503</v>
      </c>
      <c r="AH11" s="24" t="n">
        <v>0.07107253699180351</v>
      </c>
      <c r="AI11" s="24" t="n">
        <v>0.2898800508484705</v>
      </c>
      <c r="AJ11" s="24" t="n">
        <v>0.1152364323836692</v>
      </c>
      <c r="AL11" s="24" t="n">
        <v>0.05022952038377521</v>
      </c>
      <c r="AM11" s="24" t="n">
        <v>0.05227154140624721</v>
      </c>
      <c r="AN11" s="24" t="n">
        <v>0.06382242241622584</v>
      </c>
      <c r="AO11" s="24" t="n">
        <v>0.0595367710134126</v>
      </c>
      <c r="AP11" s="24" t="n">
        <v>0.07838621612421066</v>
      </c>
      <c r="AQ11" s="24" t="n">
        <v>0.1694977818545244</v>
      </c>
      <c r="AR11" s="24" t="n">
        <v>0.2024904752087704</v>
      </c>
      <c r="AS11" s="24" t="n">
        <v>0.0691547357710494</v>
      </c>
      <c r="AU11" s="24" t="n">
        <v>0.05411804659155867</v>
      </c>
      <c r="AV11" s="24" t="n">
        <v>0.1205284166238071</v>
      </c>
      <c r="AW11" s="24" t="n">
        <v>0.03617458688849687</v>
      </c>
      <c r="AX11" s="24" t="n">
        <v>0.1440832945681129</v>
      </c>
    </row>
    <row r="13">
      <c r="B13" s="28" t="inlineStr">
        <is>
          <t>BASE: Respondents who answered this question (1,003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7.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High turnover among prison officers means rehabilitation programmes are often infrequent or cancelled due to a lack of staffing. When staff leave, the relationships and consistency that make rehabilitation effective are lost. Thinking about the approach to staffing in prisons, which of the following do you think would be best for the prisons in the UK?</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1032</v>
      </c>
      <c r="D7" s="17" t="n">
        <v>491</v>
      </c>
      <c r="E7" s="17" t="n">
        <v>541</v>
      </c>
      <c r="G7" s="17" t="n">
        <v>144</v>
      </c>
      <c r="H7" s="17" t="n">
        <v>186</v>
      </c>
      <c r="I7" s="17" t="n">
        <v>174</v>
      </c>
      <c r="J7" s="17" t="n">
        <v>169</v>
      </c>
      <c r="K7" s="17" t="n">
        <v>138</v>
      </c>
      <c r="L7" s="17" t="n">
        <v>221</v>
      </c>
      <c r="N7" s="17" t="n">
        <v>59</v>
      </c>
      <c r="O7" s="17" t="n">
        <v>49</v>
      </c>
      <c r="P7" s="17" t="n">
        <v>133</v>
      </c>
      <c r="Q7" s="17" t="n">
        <v>95</v>
      </c>
      <c r="R7" s="17" t="n">
        <v>93</v>
      </c>
      <c r="S7" s="17" t="n">
        <v>108</v>
      </c>
      <c r="T7" s="17" t="n">
        <v>115</v>
      </c>
      <c r="U7" s="17" t="n">
        <v>163</v>
      </c>
      <c r="V7" s="17" t="n">
        <v>139</v>
      </c>
      <c r="W7" s="17" t="n">
        <v>78</v>
      </c>
      <c r="Y7" s="17" t="n">
        <v>305</v>
      </c>
      <c r="Z7" s="17" t="n">
        <v>240</v>
      </c>
      <c r="AA7" s="17" t="n">
        <v>230</v>
      </c>
      <c r="AB7" s="17" t="n">
        <v>245</v>
      </c>
      <c r="AD7" s="17" t="n">
        <v>181</v>
      </c>
      <c r="AE7" s="17" t="n">
        <v>318</v>
      </c>
      <c r="AF7" s="17" t="n">
        <v>84</v>
      </c>
      <c r="AG7" s="17" t="n">
        <v>55</v>
      </c>
      <c r="AH7" s="17" t="n">
        <v>152</v>
      </c>
      <c r="AI7" s="17" t="n">
        <v>25</v>
      </c>
      <c r="AJ7" s="17" t="n">
        <v>217</v>
      </c>
      <c r="AL7" s="17" t="n">
        <v>149</v>
      </c>
      <c r="AM7" s="17" t="n">
        <v>220</v>
      </c>
      <c r="AN7" s="17" t="n">
        <v>89</v>
      </c>
      <c r="AO7" s="17" t="n">
        <v>120</v>
      </c>
      <c r="AP7" s="17" t="n">
        <v>234</v>
      </c>
      <c r="AQ7" s="17" t="n">
        <v>87</v>
      </c>
      <c r="AR7" s="17" t="n">
        <v>87</v>
      </c>
      <c r="AS7" s="17" t="n">
        <v>46</v>
      </c>
      <c r="AU7" s="17" t="n">
        <v>244</v>
      </c>
      <c r="AV7" s="17" t="n">
        <v>272</v>
      </c>
      <c r="AW7" s="17" t="n">
        <v>351</v>
      </c>
      <c r="AX7" s="17" t="n">
        <v>165</v>
      </c>
    </row>
    <row r="8">
      <c r="B8" s="9" t="inlineStr">
        <is>
          <t>Weighted</t>
        </is>
      </c>
      <c r="C8" s="19" t="n">
        <v>1034</v>
      </c>
      <c r="D8" s="19" t="n">
        <v>516</v>
      </c>
      <c r="E8" s="19" t="n">
        <v>518</v>
      </c>
      <c r="G8" s="19" t="n">
        <v>140</v>
      </c>
      <c r="H8" s="19" t="n">
        <v>179</v>
      </c>
      <c r="I8" s="19" t="n">
        <v>178</v>
      </c>
      <c r="J8" s="19" t="n">
        <v>184</v>
      </c>
      <c r="K8" s="19" t="n">
        <v>138</v>
      </c>
      <c r="L8" s="19" t="n">
        <v>216</v>
      </c>
      <c r="N8" s="19" t="n">
        <v>65</v>
      </c>
      <c r="O8" s="19" t="n">
        <v>43</v>
      </c>
      <c r="P8" s="19" t="n">
        <v>128</v>
      </c>
      <c r="Q8" s="19" t="n">
        <v>90</v>
      </c>
      <c r="R8" s="19" t="n">
        <v>93</v>
      </c>
      <c r="S8" s="19" t="n">
        <v>100</v>
      </c>
      <c r="T8" s="19" t="n">
        <v>108</v>
      </c>
      <c r="U8" s="19" t="n">
        <v>172</v>
      </c>
      <c r="V8" s="19" t="n">
        <v>151</v>
      </c>
      <c r="W8" s="19" t="n">
        <v>84</v>
      </c>
      <c r="Y8" s="19" t="n">
        <v>293</v>
      </c>
      <c r="Z8" s="19" t="n">
        <v>260</v>
      </c>
      <c r="AA8" s="19" t="n">
        <v>221</v>
      </c>
      <c r="AB8" s="19" t="n">
        <v>261</v>
      </c>
      <c r="AD8" s="19" t="n">
        <v>181</v>
      </c>
      <c r="AE8" s="19" t="n">
        <v>318</v>
      </c>
      <c r="AF8" s="19" t="n">
        <v>88</v>
      </c>
      <c r="AG8" s="19" t="n">
        <v>53</v>
      </c>
      <c r="AH8" s="19" t="n">
        <v>154</v>
      </c>
      <c r="AI8" s="19" t="n">
        <v>25</v>
      </c>
      <c r="AJ8" s="19" t="n">
        <v>216</v>
      </c>
      <c r="AL8" s="19" t="n">
        <v>149</v>
      </c>
      <c r="AM8" s="19" t="n">
        <v>218</v>
      </c>
      <c r="AN8" s="19" t="n">
        <v>92</v>
      </c>
      <c r="AO8" s="19" t="n">
        <v>116</v>
      </c>
      <c r="AP8" s="19" t="n">
        <v>238</v>
      </c>
      <c r="AQ8" s="19" t="n">
        <v>84</v>
      </c>
      <c r="AR8" s="19" t="n">
        <v>88</v>
      </c>
      <c r="AS8" s="19" t="n">
        <v>50</v>
      </c>
      <c r="AU8" s="19" t="n">
        <v>244</v>
      </c>
      <c r="AV8" s="19" t="n">
        <v>278</v>
      </c>
      <c r="AW8" s="19" t="n">
        <v>349</v>
      </c>
      <c r="AX8" s="19" t="n">
        <v>164</v>
      </c>
    </row>
    <row r="9" ht="46" customHeight="1">
      <c r="B9" s="26" t="inlineStr">
        <is>
          <t>Reduce the level of staff turnover by improving working conditions/pay</t>
        </is>
      </c>
      <c r="C9" s="24" t="n">
        <v>0.4424497774452014</v>
      </c>
      <c r="D9" s="24" t="n">
        <v>0.4442240565452931</v>
      </c>
      <c r="E9" s="24" t="n">
        <v>0.4406840508427414</v>
      </c>
      <c r="G9" s="24" t="n">
        <v>0.4801454216446734</v>
      </c>
      <c r="H9" s="24" t="n">
        <v>0.4358374554259339</v>
      </c>
      <c r="I9" s="24" t="n">
        <v>0.4105842953839832</v>
      </c>
      <c r="J9" s="24" t="n">
        <v>0.4688631820452554</v>
      </c>
      <c r="K9" s="24" t="n">
        <v>0.3850343095316513</v>
      </c>
      <c r="L9" s="24" t="n">
        <v>0.4639553218757907</v>
      </c>
      <c r="N9" s="24" t="n">
        <v>0.4272734773981648</v>
      </c>
      <c r="O9" s="24" t="n">
        <v>0.4439908738700697</v>
      </c>
      <c r="P9" s="24" t="n">
        <v>0.3798160500605302</v>
      </c>
      <c r="Q9" s="24" t="n">
        <v>0.5073069341494676</v>
      </c>
      <c r="R9" s="24" t="n">
        <v>0.4169345486595653</v>
      </c>
      <c r="S9" s="24" t="n">
        <v>0.425080273702478</v>
      </c>
      <c r="T9" s="24" t="n">
        <v>0.4397512023759766</v>
      </c>
      <c r="U9" s="24" t="n">
        <v>0.4610825956761548</v>
      </c>
      <c r="V9" s="24" t="n">
        <v>0.4574724908592878</v>
      </c>
      <c r="W9" s="24" t="n">
        <v>0.4670912347337088</v>
      </c>
      <c r="Y9" s="24" t="n">
        <v>0.4997584981501123</v>
      </c>
      <c r="Z9" s="24" t="n">
        <v>0.4346378747586858</v>
      </c>
      <c r="AA9" s="24" t="n">
        <v>0.4502514817343565</v>
      </c>
      <c r="AB9" s="24" t="n">
        <v>0.3793465245235105</v>
      </c>
      <c r="AD9" s="24" t="n">
        <v>0.4165141916822098</v>
      </c>
      <c r="AE9" s="24" t="n">
        <v>0.4398360532983565</v>
      </c>
      <c r="AF9" s="24" t="n">
        <v>0.4282806184154077</v>
      </c>
      <c r="AG9" s="24" t="n">
        <v>0.4364941126425273</v>
      </c>
      <c r="AH9" s="24" t="n">
        <v>0.4466999479699917</v>
      </c>
      <c r="AI9" s="24" t="n">
        <v>0.2950569292637196</v>
      </c>
      <c r="AJ9" s="24" t="n">
        <v>0.4893696774192884</v>
      </c>
      <c r="AL9" s="24" t="n">
        <v>0.493166772822881</v>
      </c>
      <c r="AM9" s="24" t="n">
        <v>0.4313182736800444</v>
      </c>
      <c r="AN9" s="24" t="n">
        <v>0.3751825749968474</v>
      </c>
      <c r="AO9" s="24" t="n">
        <v>0.5036829928105053</v>
      </c>
      <c r="AP9" s="24" t="n">
        <v>0.3953083843853948</v>
      </c>
      <c r="AQ9" s="24" t="n">
        <v>0.4374551989011935</v>
      </c>
      <c r="AR9" s="24" t="n">
        <v>0.4665121456934903</v>
      </c>
      <c r="AS9" s="24" t="n">
        <v>0.511939238880024</v>
      </c>
      <c r="AU9" s="24" t="n">
        <v>0.5572292765142965</v>
      </c>
      <c r="AV9" s="24" t="n">
        <v>0.40224258383686</v>
      </c>
      <c r="AW9" s="24" t="n">
        <v>0.4167591264865451</v>
      </c>
      <c r="AX9" s="24" t="n">
        <v>0.3947613323594695</v>
      </c>
    </row>
    <row r="10" ht="32" customHeight="1">
      <c r="B10" s="26" t="inlineStr">
        <is>
          <t>Increase the number of staff working in prisons</t>
        </is>
      </c>
      <c r="C10" s="24" t="n">
        <v>0.4823972142301394</v>
      </c>
      <c r="D10" s="24" t="n">
        <v>0.4961080749547055</v>
      </c>
      <c r="E10" s="24" t="n">
        <v>0.4687524435045301</v>
      </c>
      <c r="G10" s="24" t="n">
        <v>0.3866706714660609</v>
      </c>
      <c r="H10" s="24" t="n">
        <v>0.5137552435662952</v>
      </c>
      <c r="I10" s="24" t="n">
        <v>0.5264883800223424</v>
      </c>
      <c r="J10" s="24" t="n">
        <v>0.4531707019474706</v>
      </c>
      <c r="K10" s="24" t="n">
        <v>0.5218944872217572</v>
      </c>
      <c r="L10" s="24" t="n">
        <v>0.4816494767074271</v>
      </c>
      <c r="N10" s="24" t="n">
        <v>0.5243590884625421</v>
      </c>
      <c r="O10" s="24" t="n">
        <v>0.4107515684298916</v>
      </c>
      <c r="P10" s="24" t="n">
        <v>0.5226368055945857</v>
      </c>
      <c r="Q10" s="24" t="n">
        <v>0.4515095575788886</v>
      </c>
      <c r="R10" s="24" t="n">
        <v>0.5152757091774224</v>
      </c>
      <c r="S10" s="24" t="n">
        <v>0.508119785783635</v>
      </c>
      <c r="T10" s="24" t="n">
        <v>0.4624272379165164</v>
      </c>
      <c r="U10" s="24" t="n">
        <v>0.4698874733808584</v>
      </c>
      <c r="V10" s="24" t="n">
        <v>0.4686121668920523</v>
      </c>
      <c r="W10" s="24" t="n">
        <v>0.4667649570045882</v>
      </c>
      <c r="Y10" s="24" t="n">
        <v>0.4660723945544601</v>
      </c>
      <c r="Z10" s="24" t="n">
        <v>0.4702805422715655</v>
      </c>
      <c r="AA10" s="24" t="n">
        <v>0.4840077301078068</v>
      </c>
      <c r="AB10" s="24" t="n">
        <v>0.5113882819886469</v>
      </c>
      <c r="AD10" s="24" t="n">
        <v>0.5325480949603356</v>
      </c>
      <c r="AE10" s="24" t="n">
        <v>0.5154925356332097</v>
      </c>
      <c r="AF10" s="24" t="n">
        <v>0.5353916372149865</v>
      </c>
      <c r="AG10" s="24" t="n">
        <v>0.4469720970273006</v>
      </c>
      <c r="AH10" s="24" t="n">
        <v>0.4534952111662006</v>
      </c>
      <c r="AI10" s="24" t="n">
        <v>0.4972776221419278</v>
      </c>
      <c r="AJ10" s="24" t="n">
        <v>0.3973962975291603</v>
      </c>
      <c r="AL10" s="24" t="n">
        <v>0.4527730998671642</v>
      </c>
      <c r="AM10" s="24" t="n">
        <v>0.5215384522727254</v>
      </c>
      <c r="AN10" s="24" t="n">
        <v>0.6019631018168177</v>
      </c>
      <c r="AO10" s="24" t="n">
        <v>0.4088494782483704</v>
      </c>
      <c r="AP10" s="24" t="n">
        <v>0.527397133455923</v>
      </c>
      <c r="AQ10" s="24" t="n">
        <v>0.3932497821959428</v>
      </c>
      <c r="AR10" s="24" t="n">
        <v>0.4015722310839273</v>
      </c>
      <c r="AS10" s="24" t="n">
        <v>0.4300699671388492</v>
      </c>
      <c r="AU10" s="24" t="n">
        <v>0.3754678671314895</v>
      </c>
      <c r="AV10" s="24" t="n">
        <v>0.5276597512514789</v>
      </c>
      <c r="AW10" s="24" t="n">
        <v>0.5417467332283671</v>
      </c>
      <c r="AX10" s="24" t="n">
        <v>0.438056772519241</v>
      </c>
    </row>
    <row r="11" ht="19" customHeight="1">
      <c r="B11" s="26" t="inlineStr">
        <is>
          <t>Don’t know</t>
        </is>
      </c>
      <c r="C11" s="24" t="n">
        <v>0.07515300832465906</v>
      </c>
      <c r="D11" s="24" t="n">
        <v>0.0596678685000015</v>
      </c>
      <c r="E11" s="24" t="n">
        <v>0.09056350565272853</v>
      </c>
      <c r="G11" s="24" t="n">
        <v>0.1331839068892655</v>
      </c>
      <c r="H11" s="24" t="n">
        <v>0.0504073010077708</v>
      </c>
      <c r="I11" s="24" t="n">
        <v>0.06292732459367406</v>
      </c>
      <c r="J11" s="24" t="n">
        <v>0.07796611600727393</v>
      </c>
      <c r="K11" s="24" t="n">
        <v>0.09307120324659131</v>
      </c>
      <c r="L11" s="24" t="n">
        <v>0.05439520141678209</v>
      </c>
      <c r="N11" s="24" t="n">
        <v>0.04836743413929288</v>
      </c>
      <c r="O11" s="24" t="n">
        <v>0.1452575577000387</v>
      </c>
      <c r="P11" s="24" t="n">
        <v>0.09754714434488394</v>
      </c>
      <c r="Q11" s="24" t="n">
        <v>0.04118350827164332</v>
      </c>
      <c r="R11" s="24" t="n">
        <v>0.06778974216301242</v>
      </c>
      <c r="S11" s="24" t="n">
        <v>0.06679994051388695</v>
      </c>
      <c r="T11" s="24" t="n">
        <v>0.09782155970750697</v>
      </c>
      <c r="U11" s="24" t="n">
        <v>0.06902993094298673</v>
      </c>
      <c r="V11" s="24" t="n">
        <v>0.07391534224865985</v>
      </c>
      <c r="W11" s="24" t="n">
        <v>0.06614380826170289</v>
      </c>
      <c r="Y11" s="24" t="n">
        <v>0.03416910729542743</v>
      </c>
      <c r="Z11" s="24" t="n">
        <v>0.0950815829697487</v>
      </c>
      <c r="AA11" s="24" t="n">
        <v>0.06574078815783665</v>
      </c>
      <c r="AB11" s="24" t="n">
        <v>0.1092651934878427</v>
      </c>
      <c r="AD11" s="24" t="n">
        <v>0.05093771335745467</v>
      </c>
      <c r="AE11" s="24" t="n">
        <v>0.04467141106843366</v>
      </c>
      <c r="AF11" s="24" t="n">
        <v>0.0363277443696057</v>
      </c>
      <c r="AG11" s="24" t="n">
        <v>0.116533790330172</v>
      </c>
      <c r="AH11" s="24" t="n">
        <v>0.09980484086380778</v>
      </c>
      <c r="AI11" s="24" t="n">
        <v>0.2076654485943525</v>
      </c>
      <c r="AJ11" s="24" t="n">
        <v>0.1132340250515513</v>
      </c>
      <c r="AL11" s="24" t="n">
        <v>0.05406012730995483</v>
      </c>
      <c r="AM11" s="24" t="n">
        <v>0.04714327404722995</v>
      </c>
      <c r="AN11" s="24" t="n">
        <v>0.02285432318633491</v>
      </c>
      <c r="AO11" s="24" t="n">
        <v>0.08746752894112421</v>
      </c>
      <c r="AP11" s="24" t="n">
        <v>0.07729448215868222</v>
      </c>
      <c r="AQ11" s="24" t="n">
        <v>0.1692950189028637</v>
      </c>
      <c r="AR11" s="24" t="n">
        <v>0.1319156232225825</v>
      </c>
      <c r="AS11" s="24" t="n">
        <v>0.05799079398112672</v>
      </c>
      <c r="AU11" s="24" t="n">
        <v>0.06730285635421397</v>
      </c>
      <c r="AV11" s="24" t="n">
        <v>0.07009766491166111</v>
      </c>
      <c r="AW11" s="24" t="n">
        <v>0.0414941402850879</v>
      </c>
      <c r="AX11" s="24" t="n">
        <v>0.1671818951212892</v>
      </c>
    </row>
    <row r="13">
      <c r="B13" s="28" t="inlineStr">
        <is>
          <t>BASE: Respondents who answered this question (1,032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8.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Many prisons in the UK operate with fewer staff than required, putting both people in prison and staff at risk. Low staffing also means those in prison spend more time locked in cells and less time in educational or rehabilitative activities. Thinking about the approach to staffing in prisons, which of the following do you think would be best for the prisons in the UK?</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967</v>
      </c>
      <c r="D7" s="17" t="n">
        <v>445</v>
      </c>
      <c r="E7" s="17" t="n">
        <v>515</v>
      </c>
      <c r="G7" s="17" t="n">
        <v>138</v>
      </c>
      <c r="H7" s="17" t="n">
        <v>169</v>
      </c>
      <c r="I7" s="17" t="n">
        <v>159</v>
      </c>
      <c r="J7" s="17" t="n">
        <v>144</v>
      </c>
      <c r="K7" s="17" t="n">
        <v>145</v>
      </c>
      <c r="L7" s="17" t="n">
        <v>212</v>
      </c>
      <c r="N7" s="17" t="n">
        <v>44</v>
      </c>
      <c r="O7" s="17" t="n">
        <v>54</v>
      </c>
      <c r="P7" s="17" t="n">
        <v>126</v>
      </c>
      <c r="Q7" s="17" t="n">
        <v>97</v>
      </c>
      <c r="R7" s="17" t="n">
        <v>69</v>
      </c>
      <c r="S7" s="17" t="n">
        <v>112</v>
      </c>
      <c r="T7" s="17" t="n">
        <v>105</v>
      </c>
      <c r="U7" s="17" t="n">
        <v>139</v>
      </c>
      <c r="V7" s="17" t="n">
        <v>131</v>
      </c>
      <c r="W7" s="17" t="n">
        <v>90</v>
      </c>
      <c r="Y7" s="17" t="n">
        <v>263</v>
      </c>
      <c r="Z7" s="17" t="n">
        <v>241</v>
      </c>
      <c r="AA7" s="17" t="n">
        <v>229</v>
      </c>
      <c r="AB7" s="17" t="n">
        <v>229</v>
      </c>
      <c r="AD7" s="17" t="n">
        <v>174</v>
      </c>
      <c r="AE7" s="17" t="n">
        <v>322</v>
      </c>
      <c r="AF7" s="17" t="n">
        <v>71</v>
      </c>
      <c r="AG7" s="17" t="n">
        <v>63</v>
      </c>
      <c r="AH7" s="17" t="n">
        <v>122</v>
      </c>
      <c r="AI7" s="17" t="n">
        <v>17</v>
      </c>
      <c r="AJ7" s="17" t="n">
        <v>198</v>
      </c>
      <c r="AL7" s="17" t="n">
        <v>150</v>
      </c>
      <c r="AM7" s="17" t="n">
        <v>202</v>
      </c>
      <c r="AN7" s="17" t="n">
        <v>93</v>
      </c>
      <c r="AO7" s="17" t="n">
        <v>100</v>
      </c>
      <c r="AP7" s="17" t="n">
        <v>224</v>
      </c>
      <c r="AQ7" s="17" t="n">
        <v>72</v>
      </c>
      <c r="AR7" s="17" t="n">
        <v>87</v>
      </c>
      <c r="AS7" s="17" t="n">
        <v>39</v>
      </c>
      <c r="AU7" s="17" t="n">
        <v>179</v>
      </c>
      <c r="AV7" s="17" t="n">
        <v>271</v>
      </c>
      <c r="AW7" s="17" t="n">
        <v>350</v>
      </c>
      <c r="AX7" s="17" t="n">
        <v>167</v>
      </c>
    </row>
    <row r="8">
      <c r="B8" s="9" t="inlineStr">
        <is>
          <t>Weighted</t>
        </is>
      </c>
      <c r="C8" s="19" t="n">
        <v>965</v>
      </c>
      <c r="D8" s="19" t="n">
        <v>471</v>
      </c>
      <c r="E8" s="19" t="n">
        <v>491</v>
      </c>
      <c r="G8" s="19" t="n">
        <v>137</v>
      </c>
      <c r="H8" s="19" t="n">
        <v>162</v>
      </c>
      <c r="I8" s="19" t="n">
        <v>162</v>
      </c>
      <c r="J8" s="19" t="n">
        <v>156</v>
      </c>
      <c r="K8" s="19" t="n">
        <v>144</v>
      </c>
      <c r="L8" s="19" t="n">
        <v>204</v>
      </c>
      <c r="N8" s="19" t="n">
        <v>49</v>
      </c>
      <c r="O8" s="19" t="n">
        <v>48</v>
      </c>
      <c r="P8" s="19" t="n">
        <v>122</v>
      </c>
      <c r="Q8" s="19" t="n">
        <v>92</v>
      </c>
      <c r="R8" s="19" t="n">
        <v>66</v>
      </c>
      <c r="S8" s="19" t="n">
        <v>104</v>
      </c>
      <c r="T8" s="19" t="n">
        <v>96</v>
      </c>
      <c r="U8" s="19" t="n">
        <v>145</v>
      </c>
      <c r="V8" s="19" t="n">
        <v>145</v>
      </c>
      <c r="W8" s="19" t="n">
        <v>98</v>
      </c>
      <c r="Y8" s="19" t="n">
        <v>247</v>
      </c>
      <c r="Z8" s="19" t="n">
        <v>259</v>
      </c>
      <c r="AA8" s="19" t="n">
        <v>219</v>
      </c>
      <c r="AB8" s="19" t="n">
        <v>239</v>
      </c>
      <c r="AD8" s="19" t="n">
        <v>169</v>
      </c>
      <c r="AE8" s="19" t="n">
        <v>321</v>
      </c>
      <c r="AF8" s="19" t="n">
        <v>71</v>
      </c>
      <c r="AG8" s="19" t="n">
        <v>61</v>
      </c>
      <c r="AH8" s="19" t="n">
        <v>126</v>
      </c>
      <c r="AI8" s="19" t="n">
        <v>17</v>
      </c>
      <c r="AJ8" s="19" t="n">
        <v>200</v>
      </c>
      <c r="AL8" s="19" t="n">
        <v>147</v>
      </c>
      <c r="AM8" s="19" t="n">
        <v>199</v>
      </c>
      <c r="AN8" s="19" t="n">
        <v>92</v>
      </c>
      <c r="AO8" s="19" t="n">
        <v>99</v>
      </c>
      <c r="AP8" s="19" t="n">
        <v>227</v>
      </c>
      <c r="AQ8" s="19" t="n">
        <v>73</v>
      </c>
      <c r="AR8" s="19" t="n">
        <v>87</v>
      </c>
      <c r="AS8" s="19" t="n">
        <v>40</v>
      </c>
      <c r="AU8" s="19" t="n">
        <v>178</v>
      </c>
      <c r="AV8" s="19" t="n">
        <v>268</v>
      </c>
      <c r="AW8" s="19" t="n">
        <v>348</v>
      </c>
      <c r="AX8" s="19" t="n">
        <v>171</v>
      </c>
    </row>
    <row r="9" ht="46" customHeight="1">
      <c r="B9" s="26" t="inlineStr">
        <is>
          <t>Reduce the level of staff turnover by improving working conditions/pay</t>
        </is>
      </c>
      <c r="C9" s="24" t="n">
        <v>0.3996443395205967</v>
      </c>
      <c r="D9" s="24" t="n">
        <v>0.4141304004182785</v>
      </c>
      <c r="E9" s="24" t="n">
        <v>0.3864021486860007</v>
      </c>
      <c r="G9" s="24" t="n">
        <v>0.4789062048798361</v>
      </c>
      <c r="H9" s="24" t="n">
        <v>0.4721514000524353</v>
      </c>
      <c r="I9" s="24" t="n">
        <v>0.3214323945510587</v>
      </c>
      <c r="J9" s="24" t="n">
        <v>0.434537912000008</v>
      </c>
      <c r="K9" s="24" t="n">
        <v>0.3500724258061636</v>
      </c>
      <c r="L9" s="24" t="n">
        <v>0.3592711705738694</v>
      </c>
      <c r="N9" s="24" t="n">
        <v>0.3822123702738732</v>
      </c>
      <c r="O9" s="24" t="n">
        <v>0.3889975262516223</v>
      </c>
      <c r="P9" s="24" t="n">
        <v>0.3421229147533149</v>
      </c>
      <c r="Q9" s="24" t="n">
        <v>0.4230404558766557</v>
      </c>
      <c r="R9" s="24" t="n">
        <v>0.329365348466496</v>
      </c>
      <c r="S9" s="24" t="n">
        <v>0.4248525703771898</v>
      </c>
      <c r="T9" s="24" t="n">
        <v>0.3609361636772483</v>
      </c>
      <c r="U9" s="24" t="n">
        <v>0.4034802873083057</v>
      </c>
      <c r="V9" s="24" t="n">
        <v>0.4529519620426661</v>
      </c>
      <c r="W9" s="24" t="n">
        <v>0.4373463891362533</v>
      </c>
      <c r="Y9" s="24" t="n">
        <v>0.4129056093254157</v>
      </c>
      <c r="Z9" s="24" t="n">
        <v>0.4174730852582372</v>
      </c>
      <c r="AA9" s="24" t="n">
        <v>0.4160220346893213</v>
      </c>
      <c r="AB9" s="24" t="n">
        <v>0.3515835277940659</v>
      </c>
      <c r="AD9" s="24" t="n">
        <v>0.4040228336170194</v>
      </c>
      <c r="AE9" s="24" t="n">
        <v>0.4439885362634903</v>
      </c>
      <c r="AF9" s="24" t="n">
        <v>0.4504316321298864</v>
      </c>
      <c r="AG9" s="24" t="n">
        <v>0.4582277749721212</v>
      </c>
      <c r="AH9" s="24" t="n">
        <v>0.3108757987528523</v>
      </c>
      <c r="AI9" s="24" t="n">
        <v>0.1184350282292133</v>
      </c>
      <c r="AJ9" s="24" t="n">
        <v>0.3694756264004428</v>
      </c>
      <c r="AL9" s="24" t="n">
        <v>0.4351712111463047</v>
      </c>
      <c r="AM9" s="24" t="n">
        <v>0.4421313374204925</v>
      </c>
      <c r="AN9" s="24" t="n">
        <v>0.4160131766839064</v>
      </c>
      <c r="AO9" s="24" t="n">
        <v>0.4538725566564413</v>
      </c>
      <c r="AP9" s="24" t="n">
        <v>0.3585460895724747</v>
      </c>
      <c r="AQ9" s="24" t="n">
        <v>0.3858332089494415</v>
      </c>
      <c r="AR9" s="24" t="n">
        <v>0.3052874540117136</v>
      </c>
      <c r="AS9" s="24" t="n">
        <v>0.3497966177300721</v>
      </c>
      <c r="AU9" s="24" t="n">
        <v>0.5531003311228526</v>
      </c>
      <c r="AV9" s="24" t="n">
        <v>0.3134728334676052</v>
      </c>
      <c r="AW9" s="24" t="n">
        <v>0.4101846175541649</v>
      </c>
      <c r="AX9" s="24" t="n">
        <v>0.3538272218598436</v>
      </c>
    </row>
    <row r="10" ht="32" customHeight="1">
      <c r="B10" s="26" t="inlineStr">
        <is>
          <t>Increase the number of staff working in prisons</t>
        </is>
      </c>
      <c r="C10" s="24" t="n">
        <v>0.5334487635991333</v>
      </c>
      <c r="D10" s="24" t="n">
        <v>0.5463602101189168</v>
      </c>
      <c r="E10" s="24" t="n">
        <v>0.5207883157432793</v>
      </c>
      <c r="G10" s="24" t="n">
        <v>0.451616604782813</v>
      </c>
      <c r="H10" s="24" t="n">
        <v>0.4558320024016689</v>
      </c>
      <c r="I10" s="24" t="n">
        <v>0.5720140216784884</v>
      </c>
      <c r="J10" s="24" t="n">
        <v>0.5096364524035205</v>
      </c>
      <c r="K10" s="24" t="n">
        <v>0.5762878596013872</v>
      </c>
      <c r="L10" s="24" t="n">
        <v>0.607349621794657</v>
      </c>
      <c r="N10" s="24" t="n">
        <v>0.5679072098414892</v>
      </c>
      <c r="O10" s="24" t="n">
        <v>0.5559649759532557</v>
      </c>
      <c r="P10" s="24" t="n">
        <v>0.5860923663468759</v>
      </c>
      <c r="Q10" s="24" t="n">
        <v>0.5405220372799622</v>
      </c>
      <c r="R10" s="24" t="n">
        <v>0.5364061922638947</v>
      </c>
      <c r="S10" s="24" t="n">
        <v>0.5037928980847285</v>
      </c>
      <c r="T10" s="24" t="n">
        <v>0.5902000547895103</v>
      </c>
      <c r="U10" s="24" t="n">
        <v>0.5334006586949982</v>
      </c>
      <c r="V10" s="24" t="n">
        <v>0.4800384391034329</v>
      </c>
      <c r="W10" s="24" t="n">
        <v>0.4858482873767746</v>
      </c>
      <c r="Y10" s="24" t="n">
        <v>0.5457615889714345</v>
      </c>
      <c r="Z10" s="24" t="n">
        <v>0.5096847137825011</v>
      </c>
      <c r="AA10" s="24" t="n">
        <v>0.5253887980251835</v>
      </c>
      <c r="AB10" s="24" t="n">
        <v>0.5538717920908505</v>
      </c>
      <c r="AD10" s="24" t="n">
        <v>0.5842239443172074</v>
      </c>
      <c r="AE10" s="24" t="n">
        <v>0.4993969611296701</v>
      </c>
      <c r="AF10" s="24" t="n">
        <v>0.4947939142046571</v>
      </c>
      <c r="AG10" s="24" t="n">
        <v>0.49329025339663</v>
      </c>
      <c r="AH10" s="24" t="n">
        <v>0.6266974429648181</v>
      </c>
      <c r="AI10" s="24" t="n">
        <v>0.5417834275905348</v>
      </c>
      <c r="AJ10" s="24" t="n">
        <v>0.5117111041618981</v>
      </c>
      <c r="AL10" s="24" t="n">
        <v>0.5436611434747591</v>
      </c>
      <c r="AM10" s="24" t="n">
        <v>0.5087302558036318</v>
      </c>
      <c r="AN10" s="24" t="n">
        <v>0.5325952686605897</v>
      </c>
      <c r="AO10" s="24" t="n">
        <v>0.4862991927574472</v>
      </c>
      <c r="AP10" s="24" t="n">
        <v>0.5948235136272997</v>
      </c>
      <c r="AQ10" s="24" t="n">
        <v>0.4350943293242662</v>
      </c>
      <c r="AR10" s="24" t="n">
        <v>0.5830380462171182</v>
      </c>
      <c r="AS10" s="24" t="n">
        <v>0.4612159196832614</v>
      </c>
      <c r="AU10" s="24" t="n">
        <v>0.4011591685139969</v>
      </c>
      <c r="AV10" s="24" t="n">
        <v>0.6228975462522516</v>
      </c>
      <c r="AW10" s="24" t="n">
        <v>0.5505031033013892</v>
      </c>
      <c r="AX10" s="24" t="n">
        <v>0.4961094385670805</v>
      </c>
    </row>
    <row r="11" ht="19" customHeight="1">
      <c r="B11" s="26" t="inlineStr">
        <is>
          <t>Don’t know</t>
        </is>
      </c>
      <c r="C11" s="24" t="n">
        <v>0.06690689688026986</v>
      </c>
      <c r="D11" s="24" t="n">
        <v>0.03950938946280453</v>
      </c>
      <c r="E11" s="24" t="n">
        <v>0.09280953557071997</v>
      </c>
      <c r="G11" s="24" t="n">
        <v>0.06947719033735091</v>
      </c>
      <c r="H11" s="24" t="n">
        <v>0.0720165975458959</v>
      </c>
      <c r="I11" s="24" t="n">
        <v>0.106553583770453</v>
      </c>
      <c r="J11" s="24" t="n">
        <v>0.05582563559647167</v>
      </c>
      <c r="K11" s="24" t="n">
        <v>0.07363971459244906</v>
      </c>
      <c r="L11" s="24" t="n">
        <v>0.0333792076314736</v>
      </c>
      <c r="N11" s="24" t="n">
        <v>0.04988041988463765</v>
      </c>
      <c r="O11" s="24" t="n">
        <v>0.05503749779512206</v>
      </c>
      <c r="P11" s="24" t="n">
        <v>0.07178471889980909</v>
      </c>
      <c r="Q11" s="24" t="n">
        <v>0.03643750684338218</v>
      </c>
      <c r="R11" s="24" t="n">
        <v>0.1342284592696094</v>
      </c>
      <c r="S11" s="24" t="n">
        <v>0.07135453153808194</v>
      </c>
      <c r="T11" s="24" t="n">
        <v>0.04886378153324152</v>
      </c>
      <c r="U11" s="24" t="n">
        <v>0.06311905399669608</v>
      </c>
      <c r="V11" s="24" t="n">
        <v>0.0670095988539009</v>
      </c>
      <c r="W11" s="24" t="n">
        <v>0.07680532348697218</v>
      </c>
      <c r="Y11" s="24" t="n">
        <v>0.04133280170314976</v>
      </c>
      <c r="Z11" s="24" t="n">
        <v>0.07284220095926164</v>
      </c>
      <c r="AA11" s="24" t="n">
        <v>0.05858916728549537</v>
      </c>
      <c r="AB11" s="24" t="n">
        <v>0.09454468011508373</v>
      </c>
      <c r="AD11" s="24" t="n">
        <v>0.01175322206577325</v>
      </c>
      <c r="AE11" s="24" t="n">
        <v>0.05661450260683957</v>
      </c>
      <c r="AF11" s="24" t="n">
        <v>0.05477445366545622</v>
      </c>
      <c r="AG11" s="24" t="n">
        <v>0.04848197163124909</v>
      </c>
      <c r="AH11" s="24" t="n">
        <v>0.06242675828232964</v>
      </c>
      <c r="AI11" s="24" t="n">
        <v>0.3397815441802521</v>
      </c>
      <c r="AJ11" s="24" t="n">
        <v>0.118813269437659</v>
      </c>
      <c r="AL11" s="24" t="n">
        <v>0.021167645378936</v>
      </c>
      <c r="AM11" s="24" t="n">
        <v>0.04913840677587559</v>
      </c>
      <c r="AN11" s="24" t="n">
        <v>0.05139155465550402</v>
      </c>
      <c r="AO11" s="24" t="n">
        <v>0.05982825058611154</v>
      </c>
      <c r="AP11" s="24" t="n">
        <v>0.04663039680022568</v>
      </c>
      <c r="AQ11" s="24" t="n">
        <v>0.1790724617262923</v>
      </c>
      <c r="AR11" s="24" t="n">
        <v>0.1116744997711682</v>
      </c>
      <c r="AS11" s="24" t="n">
        <v>0.1889874625866665</v>
      </c>
      <c r="AU11" s="24" t="n">
        <v>0.04574050036315068</v>
      </c>
      <c r="AV11" s="24" t="n">
        <v>0.06362962028014327</v>
      </c>
      <c r="AW11" s="24" t="n">
        <v>0.03931227914444588</v>
      </c>
      <c r="AX11" s="24" t="n">
        <v>0.150063339573076</v>
      </c>
    </row>
    <row r="13">
      <c r="B13" s="28" t="inlineStr">
        <is>
          <t>BASE: Respondents who answered this question (967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09.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Drug and alcohol use is one of the biggest predictors in reoffending. Many people who use these substances leave prison without having completed a treatment programme, often due to long waiting lists or programmes being cut short. To combat this, which of the following approaches do you think would be best for the government to take?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997</v>
      </c>
      <c r="D7" s="17" t="n">
        <v>469</v>
      </c>
      <c r="E7" s="17" t="n">
        <v>524</v>
      </c>
      <c r="G7" s="17" t="n">
        <v>145</v>
      </c>
      <c r="H7" s="17" t="n">
        <v>168</v>
      </c>
      <c r="I7" s="17" t="n">
        <v>175</v>
      </c>
      <c r="J7" s="17" t="n">
        <v>153</v>
      </c>
      <c r="K7" s="17" t="n">
        <v>134</v>
      </c>
      <c r="L7" s="17" t="n">
        <v>222</v>
      </c>
      <c r="N7" s="17" t="n">
        <v>49</v>
      </c>
      <c r="O7" s="17" t="n">
        <v>55</v>
      </c>
      <c r="P7" s="17" t="n">
        <v>124</v>
      </c>
      <c r="Q7" s="17" t="n">
        <v>87</v>
      </c>
      <c r="R7" s="17" t="n">
        <v>83</v>
      </c>
      <c r="S7" s="17" t="n">
        <v>106</v>
      </c>
      <c r="T7" s="17" t="n">
        <v>123</v>
      </c>
      <c r="U7" s="17" t="n">
        <v>142</v>
      </c>
      <c r="V7" s="17" t="n">
        <v>139</v>
      </c>
      <c r="W7" s="17" t="n">
        <v>89</v>
      </c>
      <c r="Y7" s="17" t="n">
        <v>281</v>
      </c>
      <c r="Z7" s="17" t="n">
        <v>253</v>
      </c>
      <c r="AA7" s="17" t="n">
        <v>220</v>
      </c>
      <c r="AB7" s="17" t="n">
        <v>236</v>
      </c>
      <c r="AD7" s="17" t="n">
        <v>181</v>
      </c>
      <c r="AE7" s="17" t="n">
        <v>307</v>
      </c>
      <c r="AF7" s="17" t="n">
        <v>80</v>
      </c>
      <c r="AG7" s="17" t="n">
        <v>56</v>
      </c>
      <c r="AH7" s="17" t="n">
        <v>135</v>
      </c>
      <c r="AI7" s="17" t="n">
        <v>25</v>
      </c>
      <c r="AJ7" s="17" t="n">
        <v>213</v>
      </c>
      <c r="AL7" s="17" t="n">
        <v>153</v>
      </c>
      <c r="AM7" s="17" t="n">
        <v>189</v>
      </c>
      <c r="AN7" s="17" t="n">
        <v>96</v>
      </c>
      <c r="AO7" s="17" t="n">
        <v>112</v>
      </c>
      <c r="AP7" s="17" t="n">
        <v>228</v>
      </c>
      <c r="AQ7" s="17" t="n">
        <v>83</v>
      </c>
      <c r="AR7" s="17" t="n">
        <v>94</v>
      </c>
      <c r="AS7" s="17" t="n">
        <v>42</v>
      </c>
      <c r="AU7" s="17" t="n">
        <v>197</v>
      </c>
      <c r="AV7" s="17" t="n">
        <v>274</v>
      </c>
      <c r="AW7" s="17" t="n">
        <v>365</v>
      </c>
      <c r="AX7" s="17" t="n">
        <v>161</v>
      </c>
    </row>
    <row r="8">
      <c r="B8" s="9" t="inlineStr">
        <is>
          <t>Weighted</t>
        </is>
      </c>
      <c r="C8" s="19" t="n">
        <v>999</v>
      </c>
      <c r="D8" s="19" t="n">
        <v>497</v>
      </c>
      <c r="E8" s="19" t="n">
        <v>500</v>
      </c>
      <c r="G8" s="19" t="n">
        <v>144</v>
      </c>
      <c r="H8" s="19" t="n">
        <v>164</v>
      </c>
      <c r="I8" s="19" t="n">
        <v>178</v>
      </c>
      <c r="J8" s="19" t="n">
        <v>165</v>
      </c>
      <c r="K8" s="19" t="n">
        <v>132</v>
      </c>
      <c r="L8" s="19" t="n">
        <v>215</v>
      </c>
      <c r="N8" s="19" t="n">
        <v>53</v>
      </c>
      <c r="O8" s="19" t="n">
        <v>49</v>
      </c>
      <c r="P8" s="19" t="n">
        <v>121</v>
      </c>
      <c r="Q8" s="19" t="n">
        <v>83</v>
      </c>
      <c r="R8" s="19" t="n">
        <v>81</v>
      </c>
      <c r="S8" s="19" t="n">
        <v>99</v>
      </c>
      <c r="T8" s="19" t="n">
        <v>114</v>
      </c>
      <c r="U8" s="19" t="n">
        <v>148</v>
      </c>
      <c r="V8" s="19" t="n">
        <v>153</v>
      </c>
      <c r="W8" s="19" t="n">
        <v>97</v>
      </c>
      <c r="Y8" s="19" t="n">
        <v>268</v>
      </c>
      <c r="Z8" s="19" t="n">
        <v>275</v>
      </c>
      <c r="AA8" s="19" t="n">
        <v>210</v>
      </c>
      <c r="AB8" s="19" t="n">
        <v>246</v>
      </c>
      <c r="AD8" s="19" t="n">
        <v>178</v>
      </c>
      <c r="AE8" s="19" t="n">
        <v>305</v>
      </c>
      <c r="AF8" s="19" t="n">
        <v>80</v>
      </c>
      <c r="AG8" s="19" t="n">
        <v>55</v>
      </c>
      <c r="AH8" s="19" t="n">
        <v>139</v>
      </c>
      <c r="AI8" s="19" t="n">
        <v>25</v>
      </c>
      <c r="AJ8" s="19" t="n">
        <v>215</v>
      </c>
      <c r="AL8" s="19" t="n">
        <v>149</v>
      </c>
      <c r="AM8" s="19" t="n">
        <v>187</v>
      </c>
      <c r="AN8" s="19" t="n">
        <v>98</v>
      </c>
      <c r="AO8" s="19" t="n">
        <v>111</v>
      </c>
      <c r="AP8" s="19" t="n">
        <v>232</v>
      </c>
      <c r="AQ8" s="19" t="n">
        <v>84</v>
      </c>
      <c r="AR8" s="19" t="n">
        <v>93</v>
      </c>
      <c r="AS8" s="19" t="n">
        <v>44</v>
      </c>
      <c r="AU8" s="19" t="n">
        <v>195</v>
      </c>
      <c r="AV8" s="19" t="n">
        <v>276</v>
      </c>
      <c r="AW8" s="19" t="n">
        <v>364</v>
      </c>
      <c r="AX8" s="19" t="n">
        <v>163</v>
      </c>
    </row>
    <row r="9" ht="60" customHeight="1">
      <c r="B9" s="26" t="inlineStr">
        <is>
          <t>Require those in prison to take and complete drug treatment programmes before release</t>
        </is>
      </c>
      <c r="C9" s="24" t="n">
        <v>0.5253225234117076</v>
      </c>
      <c r="D9" s="24" t="n">
        <v>0.524313613310738</v>
      </c>
      <c r="E9" s="24" t="n">
        <v>0.5246534997030476</v>
      </c>
      <c r="G9" s="24" t="n">
        <v>0.3649567080441644</v>
      </c>
      <c r="H9" s="24" t="n">
        <v>0.4151431870632306</v>
      </c>
      <c r="I9" s="24" t="n">
        <v>0.5053263665559998</v>
      </c>
      <c r="J9" s="24" t="n">
        <v>0.5303020200430523</v>
      </c>
      <c r="K9" s="24" t="n">
        <v>0.6044430882121551</v>
      </c>
      <c r="L9" s="24" t="n">
        <v>0.6803461245883843</v>
      </c>
      <c r="N9" s="24" t="n">
        <v>0.5043026211421171</v>
      </c>
      <c r="O9" s="24" t="n">
        <v>0.5200752272543152</v>
      </c>
      <c r="P9" s="24" t="n">
        <v>0.5164919748005028</v>
      </c>
      <c r="Q9" s="24" t="n">
        <v>0.5873919051033586</v>
      </c>
      <c r="R9" s="24" t="n">
        <v>0.5397247192243906</v>
      </c>
      <c r="S9" s="24" t="n">
        <v>0.5353601006338718</v>
      </c>
      <c r="T9" s="24" t="n">
        <v>0.6018860013634085</v>
      </c>
      <c r="U9" s="24" t="n">
        <v>0.4551025483708233</v>
      </c>
      <c r="V9" s="24" t="n">
        <v>0.4588247058344714</v>
      </c>
      <c r="W9" s="24" t="n">
        <v>0.5966638742364967</v>
      </c>
      <c r="Y9" s="24" t="n">
        <v>0.56773725913692</v>
      </c>
      <c r="Z9" s="24" t="n">
        <v>0.4873400991018072</v>
      </c>
      <c r="AA9" s="24" t="n">
        <v>0.5627245278079904</v>
      </c>
      <c r="AB9" s="24" t="n">
        <v>0.4897078749496639</v>
      </c>
      <c r="AD9" s="24" t="n">
        <v>0.5725721443517602</v>
      </c>
      <c r="AE9" s="24" t="n">
        <v>0.5236865970826483</v>
      </c>
      <c r="AF9" s="24" t="n">
        <v>0.5468205847310097</v>
      </c>
      <c r="AG9" s="24" t="n">
        <v>0.4275984931220301</v>
      </c>
      <c r="AH9" s="24" t="n">
        <v>0.5234420619470795</v>
      </c>
      <c r="AI9" s="24" t="n">
        <v>0.3765049175325013</v>
      </c>
      <c r="AJ9" s="24" t="n">
        <v>0.5245183682535711</v>
      </c>
      <c r="AL9" s="24" t="n">
        <v>0.566555575006915</v>
      </c>
      <c r="AM9" s="24" t="n">
        <v>0.4668160523215525</v>
      </c>
      <c r="AN9" s="24" t="n">
        <v>0.4537905301856615</v>
      </c>
      <c r="AO9" s="24" t="n">
        <v>0.4474479718595912</v>
      </c>
      <c r="AP9" s="24" t="n">
        <v>0.5619625955879709</v>
      </c>
      <c r="AQ9" s="24" t="n">
        <v>0.6065232526536405</v>
      </c>
      <c r="AR9" s="24" t="n">
        <v>0.5718860386525854</v>
      </c>
      <c r="AS9" s="24" t="n">
        <v>0.5437424159116889</v>
      </c>
      <c r="AU9" s="24" t="n">
        <v>0.467117382439999</v>
      </c>
      <c r="AV9" s="24" t="n">
        <v>0.6370969154119803</v>
      </c>
      <c r="AW9" s="24" t="n">
        <v>0.5405765906840666</v>
      </c>
      <c r="AX9" s="24" t="n">
        <v>0.3712188248141385</v>
      </c>
    </row>
    <row r="10" ht="74" customHeight="1">
      <c r="B10" s="26" t="inlineStr">
        <is>
          <t>Increased rehabilitative support for people leaving prison to help them stay away from substances</t>
        </is>
      </c>
      <c r="C10" s="24" t="n">
        <v>0.4098716424884515</v>
      </c>
      <c r="D10" s="24" t="n">
        <v>0.4211000129926712</v>
      </c>
      <c r="E10" s="24" t="n">
        <v>0.40016325092706</v>
      </c>
      <c r="G10" s="24" t="n">
        <v>0.5286732327311465</v>
      </c>
      <c r="H10" s="24" t="n">
        <v>0.517754571150028</v>
      </c>
      <c r="I10" s="24" t="n">
        <v>0.426962683837807</v>
      </c>
      <c r="J10" s="24" t="n">
        <v>0.4101925321063936</v>
      </c>
      <c r="K10" s="24" t="n">
        <v>0.3399341623127288</v>
      </c>
      <c r="L10" s="24" t="n">
        <v>0.2770820433487194</v>
      </c>
      <c r="N10" s="24" t="n">
        <v>0.4338171920471369</v>
      </c>
      <c r="O10" s="24" t="n">
        <v>0.3928296878711191</v>
      </c>
      <c r="P10" s="24" t="n">
        <v>0.4350613530346267</v>
      </c>
      <c r="Q10" s="24" t="n">
        <v>0.3350435155294464</v>
      </c>
      <c r="R10" s="24" t="n">
        <v>0.3523411102237646</v>
      </c>
      <c r="S10" s="24" t="n">
        <v>0.3958888892690322</v>
      </c>
      <c r="T10" s="24" t="n">
        <v>0.3749312332584022</v>
      </c>
      <c r="U10" s="24" t="n">
        <v>0.4753293965202254</v>
      </c>
      <c r="V10" s="24" t="n">
        <v>0.4821753987021842</v>
      </c>
      <c r="W10" s="24" t="n">
        <v>0.3276149991511468</v>
      </c>
      <c r="Y10" s="24" t="n">
        <v>0.3756088728389338</v>
      </c>
      <c r="Z10" s="24" t="n">
        <v>0.4596080765067098</v>
      </c>
      <c r="AA10" s="24" t="n">
        <v>0.3827970325648478</v>
      </c>
      <c r="AB10" s="24" t="n">
        <v>0.4147182867417583</v>
      </c>
      <c r="AD10" s="24" t="n">
        <v>0.3674783887277308</v>
      </c>
      <c r="AE10" s="24" t="n">
        <v>0.4461459035044387</v>
      </c>
      <c r="AF10" s="24" t="n">
        <v>0.4137186118789086</v>
      </c>
      <c r="AG10" s="24" t="n">
        <v>0.522526897660585</v>
      </c>
      <c r="AH10" s="24" t="n">
        <v>0.4277965071466559</v>
      </c>
      <c r="AI10" s="24" t="n">
        <v>0.3076012214129387</v>
      </c>
      <c r="AJ10" s="24" t="n">
        <v>0.3635765190251516</v>
      </c>
      <c r="AL10" s="24" t="n">
        <v>0.3661912749381775</v>
      </c>
      <c r="AM10" s="24" t="n">
        <v>0.4987469133288178</v>
      </c>
      <c r="AN10" s="24" t="n">
        <v>0.492546586555888</v>
      </c>
      <c r="AO10" s="24" t="n">
        <v>0.5183563790230102</v>
      </c>
      <c r="AP10" s="24" t="n">
        <v>0.3944440658704388</v>
      </c>
      <c r="AQ10" s="24" t="n">
        <v>0.2722213293879635</v>
      </c>
      <c r="AR10" s="24" t="n">
        <v>0.2986932653821012</v>
      </c>
      <c r="AS10" s="24" t="n">
        <v>0.3009106728621647</v>
      </c>
      <c r="AU10" s="24" t="n">
        <v>0.4885201970377376</v>
      </c>
      <c r="AV10" s="24" t="n">
        <v>0.2969040445852645</v>
      </c>
      <c r="AW10" s="24" t="n">
        <v>0.4281480158064185</v>
      </c>
      <c r="AX10" s="24" t="n">
        <v>0.4666583920905794</v>
      </c>
    </row>
    <row r="11" ht="19" customHeight="1">
      <c r="B11" s="26" t="inlineStr">
        <is>
          <t>Don’t know</t>
        </is>
      </c>
      <c r="C11" s="24" t="n">
        <v>0.06480583409984091</v>
      </c>
      <c r="D11" s="24" t="n">
        <v>0.05458637369659067</v>
      </c>
      <c r="E11" s="24" t="n">
        <v>0.07518324936989214</v>
      </c>
      <c r="G11" s="24" t="n">
        <v>0.1063700592246893</v>
      </c>
      <c r="H11" s="24" t="n">
        <v>0.06710224178674129</v>
      </c>
      <c r="I11" s="24" t="n">
        <v>0.0677109496061932</v>
      </c>
      <c r="J11" s="24" t="n">
        <v>0.05950544785055425</v>
      </c>
      <c r="K11" s="24" t="n">
        <v>0.0556227494751158</v>
      </c>
      <c r="L11" s="24" t="n">
        <v>0.04257183206289646</v>
      </c>
      <c r="N11" s="24" t="n">
        <v>0.06188018681074614</v>
      </c>
      <c r="O11" s="24" t="n">
        <v>0.08709508487456573</v>
      </c>
      <c r="P11" s="24" t="n">
        <v>0.04844667216487047</v>
      </c>
      <c r="Q11" s="24" t="n">
        <v>0.0775645793671953</v>
      </c>
      <c r="R11" s="24" t="n">
        <v>0.1079341705518447</v>
      </c>
      <c r="S11" s="24" t="n">
        <v>0.06875101009709579</v>
      </c>
      <c r="T11" s="24" t="n">
        <v>0.02318276537818928</v>
      </c>
      <c r="U11" s="24" t="n">
        <v>0.0695680551089513</v>
      </c>
      <c r="V11" s="24" t="n">
        <v>0.05899989546334455</v>
      </c>
      <c r="W11" s="24" t="n">
        <v>0.07572112661235657</v>
      </c>
      <c r="Y11" s="24" t="n">
        <v>0.05665386802414611</v>
      </c>
      <c r="Z11" s="24" t="n">
        <v>0.05305182439148295</v>
      </c>
      <c r="AA11" s="24" t="n">
        <v>0.05447843962716185</v>
      </c>
      <c r="AB11" s="24" t="n">
        <v>0.09557383830857791</v>
      </c>
      <c r="AD11" s="24" t="n">
        <v>0.05994946692050888</v>
      </c>
      <c r="AE11" s="24" t="n">
        <v>0.03016749941291303</v>
      </c>
      <c r="AF11" s="24" t="n">
        <v>0.03946080339008159</v>
      </c>
      <c r="AG11" s="24" t="n">
        <v>0.04987460921738492</v>
      </c>
      <c r="AH11" s="24" t="n">
        <v>0.04876143090626453</v>
      </c>
      <c r="AI11" s="24" t="n">
        <v>0.3158938610545599</v>
      </c>
      <c r="AJ11" s="24" t="n">
        <v>0.1119051127212773</v>
      </c>
      <c r="AL11" s="24" t="n">
        <v>0.06725315005490726</v>
      </c>
      <c r="AM11" s="24" t="n">
        <v>0.03443703434962973</v>
      </c>
      <c r="AN11" s="24" t="n">
        <v>0.05366288325845046</v>
      </c>
      <c r="AO11" s="24" t="n">
        <v>0.03419564911739861</v>
      </c>
      <c r="AP11" s="24" t="n">
        <v>0.04359333854159036</v>
      </c>
      <c r="AQ11" s="24" t="n">
        <v>0.1212554179583961</v>
      </c>
      <c r="AR11" s="24" t="n">
        <v>0.1294206959653135</v>
      </c>
      <c r="AS11" s="24" t="n">
        <v>0.1553469112261463</v>
      </c>
      <c r="AU11" s="24" t="n">
        <v>0.04436242052226327</v>
      </c>
      <c r="AV11" s="24" t="n">
        <v>0.06599904000275522</v>
      </c>
      <c r="AW11" s="24" t="n">
        <v>0.03127539350951479</v>
      </c>
      <c r="AX11" s="24" t="n">
        <v>0.1621227830952822</v>
      </c>
    </row>
    <row r="13">
      <c r="B13" s="28" t="inlineStr">
        <is>
          <t>BASE: Respondents who answered this question (997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0.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Many people who leave prison turn to the same communities and social networks where their substance use may have begun, with little support to stay clean. Without ongoing community treatment, the progress made inside prison can be undone. To combat this, which of the following approaches do you think would be best for the government to take?</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1002</v>
      </c>
      <c r="D7" s="17" t="n">
        <v>467</v>
      </c>
      <c r="E7" s="17" t="n">
        <v>532</v>
      </c>
      <c r="G7" s="17" t="n">
        <v>137</v>
      </c>
      <c r="H7" s="17" t="n">
        <v>187</v>
      </c>
      <c r="I7" s="17" t="n">
        <v>158</v>
      </c>
      <c r="J7" s="17" t="n">
        <v>160</v>
      </c>
      <c r="K7" s="17" t="n">
        <v>149</v>
      </c>
      <c r="L7" s="17" t="n">
        <v>211</v>
      </c>
      <c r="N7" s="17" t="n">
        <v>54</v>
      </c>
      <c r="O7" s="17" t="n">
        <v>48</v>
      </c>
      <c r="P7" s="17" t="n">
        <v>135</v>
      </c>
      <c r="Q7" s="17" t="n">
        <v>105</v>
      </c>
      <c r="R7" s="17" t="n">
        <v>79</v>
      </c>
      <c r="S7" s="17" t="n">
        <v>114</v>
      </c>
      <c r="T7" s="17" t="n">
        <v>97</v>
      </c>
      <c r="U7" s="17" t="n">
        <v>160</v>
      </c>
      <c r="V7" s="17" t="n">
        <v>131</v>
      </c>
      <c r="W7" s="17" t="n">
        <v>79</v>
      </c>
      <c r="Y7" s="17" t="n">
        <v>287</v>
      </c>
      <c r="Z7" s="17" t="n">
        <v>228</v>
      </c>
      <c r="AA7" s="17" t="n">
        <v>239</v>
      </c>
      <c r="AB7" s="17" t="n">
        <v>238</v>
      </c>
      <c r="AD7" s="17" t="n">
        <v>174</v>
      </c>
      <c r="AE7" s="17" t="n">
        <v>333</v>
      </c>
      <c r="AF7" s="17" t="n">
        <v>75</v>
      </c>
      <c r="AG7" s="17" t="n">
        <v>62</v>
      </c>
      <c r="AH7" s="17" t="n">
        <v>139</v>
      </c>
      <c r="AI7" s="17" t="n">
        <v>17</v>
      </c>
      <c r="AJ7" s="17" t="n">
        <v>202</v>
      </c>
      <c r="AL7" s="17" t="n">
        <v>146</v>
      </c>
      <c r="AM7" s="17" t="n">
        <v>233</v>
      </c>
      <c r="AN7" s="17" t="n">
        <v>86</v>
      </c>
      <c r="AO7" s="17" t="n">
        <v>108</v>
      </c>
      <c r="AP7" s="17" t="n">
        <v>230</v>
      </c>
      <c r="AQ7" s="17" t="n">
        <v>76</v>
      </c>
      <c r="AR7" s="17" t="n">
        <v>80</v>
      </c>
      <c r="AS7" s="17" t="n">
        <v>43</v>
      </c>
      <c r="AU7" s="17" t="n">
        <v>226</v>
      </c>
      <c r="AV7" s="17" t="n">
        <v>269</v>
      </c>
      <c r="AW7" s="17" t="n">
        <v>336</v>
      </c>
      <c r="AX7" s="17" t="n">
        <v>171</v>
      </c>
    </row>
    <row r="8">
      <c r="B8" s="9" t="inlineStr">
        <is>
          <t>Weighted</t>
        </is>
      </c>
      <c r="C8" s="19" t="n">
        <v>1000</v>
      </c>
      <c r="D8" s="19" t="n">
        <v>490</v>
      </c>
      <c r="E8" s="19" t="n">
        <v>509</v>
      </c>
      <c r="G8" s="19" t="n">
        <v>133</v>
      </c>
      <c r="H8" s="19" t="n">
        <v>177</v>
      </c>
      <c r="I8" s="19" t="n">
        <v>162</v>
      </c>
      <c r="J8" s="19" t="n">
        <v>175</v>
      </c>
      <c r="K8" s="19" t="n">
        <v>149</v>
      </c>
      <c r="L8" s="19" t="n">
        <v>204</v>
      </c>
      <c r="N8" s="19" t="n">
        <v>60</v>
      </c>
      <c r="O8" s="19" t="n">
        <v>42</v>
      </c>
      <c r="P8" s="19" t="n">
        <v>129</v>
      </c>
      <c r="Q8" s="19" t="n">
        <v>98</v>
      </c>
      <c r="R8" s="19" t="n">
        <v>79</v>
      </c>
      <c r="S8" s="19" t="n">
        <v>105</v>
      </c>
      <c r="T8" s="19" t="n">
        <v>90</v>
      </c>
      <c r="U8" s="19" t="n">
        <v>169</v>
      </c>
      <c r="V8" s="19" t="n">
        <v>143</v>
      </c>
      <c r="W8" s="19" t="n">
        <v>85</v>
      </c>
      <c r="Y8" s="19" t="n">
        <v>272</v>
      </c>
      <c r="Z8" s="19" t="n">
        <v>244</v>
      </c>
      <c r="AA8" s="19" t="n">
        <v>230</v>
      </c>
      <c r="AB8" s="19" t="n">
        <v>254</v>
      </c>
      <c r="AD8" s="19" t="n">
        <v>172</v>
      </c>
      <c r="AE8" s="19" t="n">
        <v>334</v>
      </c>
      <c r="AF8" s="19" t="n">
        <v>78</v>
      </c>
      <c r="AG8" s="19" t="n">
        <v>59</v>
      </c>
      <c r="AH8" s="19" t="n">
        <v>141</v>
      </c>
      <c r="AI8" s="19" t="n">
        <v>17</v>
      </c>
      <c r="AJ8" s="19" t="n">
        <v>200</v>
      </c>
      <c r="AL8" s="19" t="n">
        <v>147</v>
      </c>
      <c r="AM8" s="19" t="n">
        <v>230</v>
      </c>
      <c r="AN8" s="19" t="n">
        <v>86</v>
      </c>
      <c r="AO8" s="19" t="n">
        <v>104</v>
      </c>
      <c r="AP8" s="19" t="n">
        <v>233</v>
      </c>
      <c r="AQ8" s="19" t="n">
        <v>73</v>
      </c>
      <c r="AR8" s="19" t="n">
        <v>82</v>
      </c>
      <c r="AS8" s="19" t="n">
        <v>46</v>
      </c>
      <c r="AU8" s="19" t="n">
        <v>227</v>
      </c>
      <c r="AV8" s="19" t="n">
        <v>270</v>
      </c>
      <c r="AW8" s="19" t="n">
        <v>332</v>
      </c>
      <c r="AX8" s="19" t="n">
        <v>172</v>
      </c>
    </row>
    <row r="9" ht="60" customHeight="1">
      <c r="B9" s="26" t="inlineStr">
        <is>
          <t>Require those in prison to take and complete drug treatment programmes before release</t>
        </is>
      </c>
      <c r="C9" s="24" t="n">
        <v>0.4087807808551763</v>
      </c>
      <c r="D9" s="24" t="n">
        <v>0.4034264179524151</v>
      </c>
      <c r="E9" s="24" t="n">
        <v>0.4141533219686814</v>
      </c>
      <c r="G9" s="24" t="n">
        <v>0.3588679632294147</v>
      </c>
      <c r="H9" s="24" t="n">
        <v>0.3394130681121805</v>
      </c>
      <c r="I9" s="24" t="n">
        <v>0.378447445443311</v>
      </c>
      <c r="J9" s="24" t="n">
        <v>0.4400163547610004</v>
      </c>
      <c r="K9" s="24" t="n">
        <v>0.3916943355001257</v>
      </c>
      <c r="L9" s="24" t="n">
        <v>0.5111081979122801</v>
      </c>
      <c r="N9" s="24" t="n">
        <v>0.2541514920561661</v>
      </c>
      <c r="O9" s="24" t="n">
        <v>0.3249281362860177</v>
      </c>
      <c r="P9" s="24" t="n">
        <v>0.4083974457507344</v>
      </c>
      <c r="Q9" s="24" t="n">
        <v>0.3135884062666222</v>
      </c>
      <c r="R9" s="24" t="n">
        <v>0.391944701944465</v>
      </c>
      <c r="S9" s="24" t="n">
        <v>0.451296218780784</v>
      </c>
      <c r="T9" s="24" t="n">
        <v>0.4352398782140861</v>
      </c>
      <c r="U9" s="24" t="n">
        <v>0.4205389644462611</v>
      </c>
      <c r="V9" s="24" t="n">
        <v>0.4780921902831854</v>
      </c>
      <c r="W9" s="24" t="n">
        <v>0.4658052311553415</v>
      </c>
      <c r="Y9" s="24" t="n">
        <v>0.4694210397456303</v>
      </c>
      <c r="Z9" s="24" t="n">
        <v>0.3760191329323018</v>
      </c>
      <c r="AA9" s="24" t="n">
        <v>0.4185907330786656</v>
      </c>
      <c r="AB9" s="24" t="n">
        <v>0.3663767434565861</v>
      </c>
      <c r="AD9" s="24" t="n">
        <v>0.4885895120157535</v>
      </c>
      <c r="AE9" s="24" t="n">
        <v>0.3652792087552033</v>
      </c>
      <c r="AF9" s="24" t="n">
        <v>0.4553984673968218</v>
      </c>
      <c r="AG9" s="24" t="n">
        <v>0.354938376421726</v>
      </c>
      <c r="AH9" s="24" t="n">
        <v>0.4917173003289934</v>
      </c>
      <c r="AI9" s="24" t="n">
        <v>0.3278642928255481</v>
      </c>
      <c r="AJ9" s="24" t="n">
        <v>0.3591053001504479</v>
      </c>
      <c r="AL9" s="24" t="n">
        <v>0.4665803193300381</v>
      </c>
      <c r="AM9" s="24" t="n">
        <v>0.3350114849074824</v>
      </c>
      <c r="AN9" s="24" t="n">
        <v>0.3697269203582545</v>
      </c>
      <c r="AO9" s="24" t="n">
        <v>0.269120569951393</v>
      </c>
      <c r="AP9" s="24" t="n">
        <v>0.5185513900060866</v>
      </c>
      <c r="AQ9" s="24" t="n">
        <v>0.4007277265728732</v>
      </c>
      <c r="AR9" s="24" t="n">
        <v>0.4094706359892977</v>
      </c>
      <c r="AS9" s="24" t="n">
        <v>0.4369585652006763</v>
      </c>
      <c r="AU9" s="24" t="n">
        <v>0.2929270528093894</v>
      </c>
      <c r="AV9" s="24" t="n">
        <v>0.5232881999505982</v>
      </c>
      <c r="AW9" s="24" t="n">
        <v>0.438616407119894</v>
      </c>
      <c r="AX9" s="24" t="n">
        <v>0.3241904805695267</v>
      </c>
    </row>
    <row r="10" ht="74" customHeight="1">
      <c r="B10" s="26" t="inlineStr">
        <is>
          <t>Increased rehabilitative support for people leaving prison to help them stay away from substances</t>
        </is>
      </c>
      <c r="C10" s="24" t="n">
        <v>0.5188615246453587</v>
      </c>
      <c r="D10" s="24" t="n">
        <v>0.5288369789916646</v>
      </c>
      <c r="E10" s="24" t="n">
        <v>0.5088558776852539</v>
      </c>
      <c r="G10" s="24" t="n">
        <v>0.5268274869579537</v>
      </c>
      <c r="H10" s="24" t="n">
        <v>0.6362484159422207</v>
      </c>
      <c r="I10" s="24" t="n">
        <v>0.5535885707874164</v>
      </c>
      <c r="J10" s="24" t="n">
        <v>0.503037184048494</v>
      </c>
      <c r="K10" s="24" t="n">
        <v>0.5103074864471292</v>
      </c>
      <c r="L10" s="24" t="n">
        <v>0.404095192271674</v>
      </c>
      <c r="N10" s="24" t="n">
        <v>0.6760807386924383</v>
      </c>
      <c r="O10" s="24" t="n">
        <v>0.5689966690181577</v>
      </c>
      <c r="P10" s="24" t="n">
        <v>0.5220356596967571</v>
      </c>
      <c r="Q10" s="24" t="n">
        <v>0.6072884081114104</v>
      </c>
      <c r="R10" s="24" t="n">
        <v>0.49019536738866</v>
      </c>
      <c r="S10" s="24" t="n">
        <v>0.4805007098167762</v>
      </c>
      <c r="T10" s="24" t="n">
        <v>0.470677085339815</v>
      </c>
      <c r="U10" s="24" t="n">
        <v>0.5266505240719251</v>
      </c>
      <c r="V10" s="24" t="n">
        <v>0.4754205651202598</v>
      </c>
      <c r="W10" s="24" t="n">
        <v>0.4578820310871999</v>
      </c>
      <c r="Y10" s="24" t="n">
        <v>0.4897741194984085</v>
      </c>
      <c r="Z10" s="24" t="n">
        <v>0.5387909289738577</v>
      </c>
      <c r="AA10" s="24" t="n">
        <v>0.5339575725846767</v>
      </c>
      <c r="AB10" s="24" t="n">
        <v>0.5171699344778831</v>
      </c>
      <c r="AD10" s="24" t="n">
        <v>0.487621087361524</v>
      </c>
      <c r="AE10" s="24" t="n">
        <v>0.579891763428987</v>
      </c>
      <c r="AF10" s="24" t="n">
        <v>0.5193757978022637</v>
      </c>
      <c r="AG10" s="24" t="n">
        <v>0.5594930410975067</v>
      </c>
      <c r="AH10" s="24" t="n">
        <v>0.4369396407268952</v>
      </c>
      <c r="AI10" s="24" t="n">
        <v>0.3307205932806306</v>
      </c>
      <c r="AJ10" s="24" t="n">
        <v>0.5053107361079354</v>
      </c>
      <c r="AL10" s="24" t="n">
        <v>0.5020332875967244</v>
      </c>
      <c r="AM10" s="24" t="n">
        <v>0.6022673334327998</v>
      </c>
      <c r="AN10" s="24" t="n">
        <v>0.5612287399498057</v>
      </c>
      <c r="AO10" s="24" t="n">
        <v>0.6906190641597018</v>
      </c>
      <c r="AP10" s="24" t="n">
        <v>0.4270736244413961</v>
      </c>
      <c r="AQ10" s="24" t="n">
        <v>0.3658126507493775</v>
      </c>
      <c r="AR10" s="24" t="n">
        <v>0.4398102070990362</v>
      </c>
      <c r="AS10" s="24" t="n">
        <v>0.5381004498964933</v>
      </c>
      <c r="AU10" s="24" t="n">
        <v>0.6641817170676189</v>
      </c>
      <c r="AV10" s="24" t="n">
        <v>0.3964743343769441</v>
      </c>
      <c r="AW10" s="24" t="n">
        <v>0.5149724990206619</v>
      </c>
      <c r="AX10" s="24" t="n">
        <v>0.5267739171281084</v>
      </c>
    </row>
    <row r="11" ht="19" customHeight="1">
      <c r="B11" s="26" t="inlineStr">
        <is>
          <t>Don’t know</t>
        </is>
      </c>
      <c r="C11" s="24" t="n">
        <v>0.07235769449946494</v>
      </c>
      <c r="D11" s="24" t="n">
        <v>0.06773660305592041</v>
      </c>
      <c r="E11" s="24" t="n">
        <v>0.07699080034606491</v>
      </c>
      <c r="G11" s="24" t="n">
        <v>0.1143045498126317</v>
      </c>
      <c r="H11" s="24" t="n">
        <v>0.02433851594559873</v>
      </c>
      <c r="I11" s="24" t="n">
        <v>0.06796398376927254</v>
      </c>
      <c r="J11" s="24" t="n">
        <v>0.05694646119050563</v>
      </c>
      <c r="K11" s="24" t="n">
        <v>0.09799817805274511</v>
      </c>
      <c r="L11" s="24" t="n">
        <v>0.08479660981604591</v>
      </c>
      <c r="N11" s="24" t="n">
        <v>0.06976776925139566</v>
      </c>
      <c r="O11" s="24" t="n">
        <v>0.1060751946958247</v>
      </c>
      <c r="P11" s="24" t="n">
        <v>0.06956689455250831</v>
      </c>
      <c r="Q11" s="24" t="n">
        <v>0.07912318562196718</v>
      </c>
      <c r="R11" s="24" t="n">
        <v>0.117859930666875</v>
      </c>
      <c r="S11" s="24" t="n">
        <v>0.06820307140243985</v>
      </c>
      <c r="T11" s="24" t="n">
        <v>0.09408303644609896</v>
      </c>
      <c r="U11" s="24" t="n">
        <v>0.05281051148181386</v>
      </c>
      <c r="V11" s="24" t="n">
        <v>0.04648724459655473</v>
      </c>
      <c r="W11" s="24" t="n">
        <v>0.07631273775745856</v>
      </c>
      <c r="Y11" s="24" t="n">
        <v>0.04080484075596121</v>
      </c>
      <c r="Z11" s="24" t="n">
        <v>0.08518993809384062</v>
      </c>
      <c r="AA11" s="24" t="n">
        <v>0.04745169433665784</v>
      </c>
      <c r="AB11" s="24" t="n">
        <v>0.1164533220655308</v>
      </c>
      <c r="AD11" s="24" t="n">
        <v>0.0237894006227227</v>
      </c>
      <c r="AE11" s="24" t="n">
        <v>0.05482902781580976</v>
      </c>
      <c r="AF11" s="24" t="n">
        <v>0.02522573480091462</v>
      </c>
      <c r="AG11" s="24" t="n">
        <v>0.08556858248076744</v>
      </c>
      <c r="AH11" s="24" t="n">
        <v>0.07134305894411168</v>
      </c>
      <c r="AI11" s="24" t="n">
        <v>0.341415113893821</v>
      </c>
      <c r="AJ11" s="24" t="n">
        <v>0.1355839637416167</v>
      </c>
      <c r="AL11" s="24" t="n">
        <v>0.03138639307323753</v>
      </c>
      <c r="AM11" s="24" t="n">
        <v>0.06272118165971768</v>
      </c>
      <c r="AN11" s="24" t="n">
        <v>0.06904433969193968</v>
      </c>
      <c r="AO11" s="24" t="n">
        <v>0.04026036588890538</v>
      </c>
      <c r="AP11" s="24" t="n">
        <v>0.05437498555251716</v>
      </c>
      <c r="AQ11" s="24" t="n">
        <v>0.2334596226777492</v>
      </c>
      <c r="AR11" s="24" t="n">
        <v>0.1507191569116663</v>
      </c>
      <c r="AS11" s="24" t="n">
        <v>0.02494098490283024</v>
      </c>
      <c r="AU11" s="24" t="n">
        <v>0.04289123012299182</v>
      </c>
      <c r="AV11" s="24" t="n">
        <v>0.08023746567245781</v>
      </c>
      <c r="AW11" s="24" t="n">
        <v>0.04641109385944399</v>
      </c>
      <c r="AX11" s="24" t="n">
        <v>0.1490356023023649</v>
      </c>
    </row>
    <row r="13">
      <c r="B13" s="28" t="inlineStr">
        <is>
          <t>BASE: Respondents who answered this question (1,002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1.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Despite having the same minimum standards, rehabilitation outcomes can vary substantially between prisons; with reoffending rates for some prisons being much higher than others, with people arguing that minimum standards are not being properly enforced. Which of the following do you think would be the best approach for rehabilitation in the UK?</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989</v>
      </c>
      <c r="D7" s="17" t="n">
        <v>466</v>
      </c>
      <c r="E7" s="17" t="n">
        <v>519</v>
      </c>
      <c r="G7" s="17" t="n">
        <v>133</v>
      </c>
      <c r="H7" s="17" t="n">
        <v>164</v>
      </c>
      <c r="I7" s="17" t="n">
        <v>181</v>
      </c>
      <c r="J7" s="17" t="n">
        <v>157</v>
      </c>
      <c r="K7" s="17" t="n">
        <v>135</v>
      </c>
      <c r="L7" s="17" t="n">
        <v>219</v>
      </c>
      <c r="N7" s="17" t="n">
        <v>50</v>
      </c>
      <c r="O7" s="17" t="n">
        <v>55</v>
      </c>
      <c r="P7" s="17" t="n">
        <v>127</v>
      </c>
      <c r="Q7" s="17" t="n">
        <v>86</v>
      </c>
      <c r="R7" s="17" t="n">
        <v>85</v>
      </c>
      <c r="S7" s="17" t="n">
        <v>113</v>
      </c>
      <c r="T7" s="17" t="n">
        <v>106</v>
      </c>
      <c r="U7" s="17" t="n">
        <v>157</v>
      </c>
      <c r="V7" s="17" t="n">
        <v>127</v>
      </c>
      <c r="W7" s="17" t="n">
        <v>83</v>
      </c>
      <c r="Y7" s="17" t="n">
        <v>289</v>
      </c>
      <c r="Z7" s="17" t="n">
        <v>223</v>
      </c>
      <c r="AA7" s="17" t="n">
        <v>239</v>
      </c>
      <c r="AB7" s="17" t="n">
        <v>228</v>
      </c>
      <c r="AD7" s="17" t="n">
        <v>178</v>
      </c>
      <c r="AE7" s="17" t="n">
        <v>324</v>
      </c>
      <c r="AF7" s="17" t="n">
        <v>74</v>
      </c>
      <c r="AG7" s="17" t="n">
        <v>69</v>
      </c>
      <c r="AH7" s="17" t="n">
        <v>137</v>
      </c>
      <c r="AI7" s="17" t="n">
        <v>21</v>
      </c>
      <c r="AJ7" s="17" t="n">
        <v>186</v>
      </c>
      <c r="AL7" s="17" t="n">
        <v>141</v>
      </c>
      <c r="AM7" s="17" t="n">
        <v>216</v>
      </c>
      <c r="AN7" s="17" t="n">
        <v>89</v>
      </c>
      <c r="AO7" s="17" t="n">
        <v>111</v>
      </c>
      <c r="AP7" s="17" t="n">
        <v>234</v>
      </c>
      <c r="AQ7" s="17" t="n">
        <v>69</v>
      </c>
      <c r="AR7" s="17" t="n">
        <v>85</v>
      </c>
      <c r="AS7" s="17" t="n">
        <v>44</v>
      </c>
      <c r="AU7" s="17" t="n">
        <v>227</v>
      </c>
      <c r="AV7" s="17" t="n">
        <v>248</v>
      </c>
      <c r="AW7" s="17" t="n">
        <v>348</v>
      </c>
      <c r="AX7" s="17" t="n">
        <v>166</v>
      </c>
    </row>
    <row r="8">
      <c r="B8" s="9" t="inlineStr">
        <is>
          <t>Weighted</t>
        </is>
      </c>
      <c r="C8" s="19" t="n">
        <v>985</v>
      </c>
      <c r="D8" s="19" t="n">
        <v>491</v>
      </c>
      <c r="E8" s="19" t="n">
        <v>493</v>
      </c>
      <c r="G8" s="19" t="n">
        <v>131</v>
      </c>
      <c r="H8" s="19" t="n">
        <v>155</v>
      </c>
      <c r="I8" s="19" t="n">
        <v>184</v>
      </c>
      <c r="J8" s="19" t="n">
        <v>172</v>
      </c>
      <c r="K8" s="19" t="n">
        <v>134</v>
      </c>
      <c r="L8" s="19" t="n">
        <v>209</v>
      </c>
      <c r="N8" s="19" t="n">
        <v>56</v>
      </c>
      <c r="O8" s="19" t="n">
        <v>48</v>
      </c>
      <c r="P8" s="19" t="n">
        <v>123</v>
      </c>
      <c r="Q8" s="19" t="n">
        <v>81</v>
      </c>
      <c r="R8" s="19" t="n">
        <v>84</v>
      </c>
      <c r="S8" s="19" t="n">
        <v>103</v>
      </c>
      <c r="T8" s="19" t="n">
        <v>97</v>
      </c>
      <c r="U8" s="19" t="n">
        <v>166</v>
      </c>
      <c r="V8" s="19" t="n">
        <v>138</v>
      </c>
      <c r="W8" s="19" t="n">
        <v>89</v>
      </c>
      <c r="Y8" s="19" t="n">
        <v>275</v>
      </c>
      <c r="Z8" s="19" t="n">
        <v>241</v>
      </c>
      <c r="AA8" s="19" t="n">
        <v>229</v>
      </c>
      <c r="AB8" s="19" t="n">
        <v>240</v>
      </c>
      <c r="AD8" s="19" t="n">
        <v>176</v>
      </c>
      <c r="AE8" s="19" t="n">
        <v>321</v>
      </c>
      <c r="AF8" s="19" t="n">
        <v>74</v>
      </c>
      <c r="AG8" s="19" t="n">
        <v>67</v>
      </c>
      <c r="AH8" s="19" t="n">
        <v>140</v>
      </c>
      <c r="AI8" s="19" t="n">
        <v>22</v>
      </c>
      <c r="AJ8" s="19" t="n">
        <v>186</v>
      </c>
      <c r="AL8" s="19" t="n">
        <v>142</v>
      </c>
      <c r="AM8" s="19" t="n">
        <v>213</v>
      </c>
      <c r="AN8" s="19" t="n">
        <v>88</v>
      </c>
      <c r="AO8" s="19" t="n">
        <v>108</v>
      </c>
      <c r="AP8" s="19" t="n">
        <v>237</v>
      </c>
      <c r="AQ8" s="19" t="n">
        <v>66</v>
      </c>
      <c r="AR8" s="19" t="n">
        <v>85</v>
      </c>
      <c r="AS8" s="19" t="n">
        <v>46</v>
      </c>
      <c r="AU8" s="19" t="n">
        <v>223</v>
      </c>
      <c r="AV8" s="19" t="n">
        <v>248</v>
      </c>
      <c r="AW8" s="19" t="n">
        <v>346</v>
      </c>
      <c r="AX8" s="19" t="n">
        <v>168</v>
      </c>
    </row>
    <row r="9" ht="74" customHeight="1">
      <c r="B9" s="26" t="inlineStr">
        <is>
          <t>Maintaining minimum standards in rehabilitation across the UK for people leaving prison</t>
        </is>
      </c>
      <c r="C9" s="24" t="n">
        <v>0.5148409871695566</v>
      </c>
      <c r="D9" s="24" t="n">
        <v>0.526959333133828</v>
      </c>
      <c r="E9" s="24" t="n">
        <v>0.501870650585633</v>
      </c>
      <c r="G9" s="24" t="n">
        <v>0.3449757125784685</v>
      </c>
      <c r="H9" s="24" t="n">
        <v>0.5223187965198544</v>
      </c>
      <c r="I9" s="24" t="n">
        <v>0.5371025872298612</v>
      </c>
      <c r="J9" s="24" t="n">
        <v>0.5129099512629615</v>
      </c>
      <c r="K9" s="24" t="n">
        <v>0.5137553923279813</v>
      </c>
      <c r="L9" s="24" t="n">
        <v>0.5982013595886051</v>
      </c>
      <c r="N9" s="24" t="n">
        <v>0.4566614614776981</v>
      </c>
      <c r="O9" s="24" t="n">
        <v>0.5656546632611096</v>
      </c>
      <c r="P9" s="24" t="n">
        <v>0.5857411415463165</v>
      </c>
      <c r="Q9" s="24" t="n">
        <v>0.549892762374472</v>
      </c>
      <c r="R9" s="24" t="n">
        <v>0.4759941700661657</v>
      </c>
      <c r="S9" s="24" t="n">
        <v>0.5173846603665816</v>
      </c>
      <c r="T9" s="24" t="n">
        <v>0.5304288840868931</v>
      </c>
      <c r="U9" s="24" t="n">
        <v>0.5359997174703521</v>
      </c>
      <c r="V9" s="24" t="n">
        <v>0.4491349473195396</v>
      </c>
      <c r="W9" s="24" t="n">
        <v>0.4730035826767368</v>
      </c>
      <c r="Y9" s="24" t="n">
        <v>0.5392659375907308</v>
      </c>
      <c r="Z9" s="24" t="n">
        <v>0.4958996045265348</v>
      </c>
      <c r="AA9" s="24" t="n">
        <v>0.5373311547044786</v>
      </c>
      <c r="AB9" s="24" t="n">
        <v>0.4844819065292073</v>
      </c>
      <c r="AD9" s="24" t="n">
        <v>0.5516262865248206</v>
      </c>
      <c r="AE9" s="24" t="n">
        <v>0.5426561540177338</v>
      </c>
      <c r="AF9" s="24" t="n">
        <v>0.5769519459013083</v>
      </c>
      <c r="AG9" s="24" t="n">
        <v>0.4197156818687362</v>
      </c>
      <c r="AH9" s="24" t="n">
        <v>0.5323466969591406</v>
      </c>
      <c r="AI9" s="24" t="n">
        <v>0.3640210952208333</v>
      </c>
      <c r="AJ9" s="24" t="n">
        <v>0.4455908685586523</v>
      </c>
      <c r="AL9" s="24" t="n">
        <v>0.5086461513074327</v>
      </c>
      <c r="AM9" s="24" t="n">
        <v>0.5671224752314027</v>
      </c>
      <c r="AN9" s="24" t="n">
        <v>0.5084703124833361</v>
      </c>
      <c r="AO9" s="24" t="n">
        <v>0.3887606419996432</v>
      </c>
      <c r="AP9" s="24" t="n">
        <v>0.5610552971734136</v>
      </c>
      <c r="AQ9" s="24" t="n">
        <v>0.4777920132988306</v>
      </c>
      <c r="AR9" s="24" t="n">
        <v>0.4580501065776081</v>
      </c>
      <c r="AS9" s="24" t="n">
        <v>0.52030775849504</v>
      </c>
      <c r="AU9" s="24" t="n">
        <v>0.4717599725857212</v>
      </c>
      <c r="AV9" s="24" t="n">
        <v>0.5766421385968836</v>
      </c>
      <c r="AW9" s="24" t="n">
        <v>0.5321946064220454</v>
      </c>
      <c r="AX9" s="24" t="n">
        <v>0.4448322189706093</v>
      </c>
    </row>
    <row r="10" ht="74" customHeight="1">
      <c r="B10" s="26" t="inlineStr">
        <is>
          <t>Allowing more freedom for the types of rehabilitation that is given to people in prisons in the UK</t>
        </is>
      </c>
      <c r="C10" s="24" t="n">
        <v>0.3576935973969899</v>
      </c>
      <c r="D10" s="24" t="n">
        <v>0.3614544877209351</v>
      </c>
      <c r="E10" s="24" t="n">
        <v>0.3543921260693101</v>
      </c>
      <c r="G10" s="24" t="n">
        <v>0.5294502205461312</v>
      </c>
      <c r="H10" s="24" t="n">
        <v>0.398047012921915</v>
      </c>
      <c r="I10" s="24" t="n">
        <v>0.3513857456726799</v>
      </c>
      <c r="J10" s="24" t="n">
        <v>0.3969896679681501</v>
      </c>
      <c r="K10" s="24" t="n">
        <v>0.3062133248101952</v>
      </c>
      <c r="L10" s="24" t="n">
        <v>0.226785414735038</v>
      </c>
      <c r="N10" s="24" t="n">
        <v>0.3897914877597191</v>
      </c>
      <c r="O10" s="24" t="n">
        <v>0.3076024189398019</v>
      </c>
      <c r="P10" s="24" t="n">
        <v>0.3311568320246934</v>
      </c>
      <c r="Q10" s="24" t="n">
        <v>0.2789974815952165</v>
      </c>
      <c r="R10" s="24" t="n">
        <v>0.3503146187532971</v>
      </c>
      <c r="S10" s="24" t="n">
        <v>0.3765006526722044</v>
      </c>
      <c r="T10" s="24" t="n">
        <v>0.3585443913475537</v>
      </c>
      <c r="U10" s="24" t="n">
        <v>0.3452642600646189</v>
      </c>
      <c r="V10" s="24" t="n">
        <v>0.4031818039961078</v>
      </c>
      <c r="W10" s="24" t="n">
        <v>0.4097029067528331</v>
      </c>
      <c r="Y10" s="24" t="n">
        <v>0.3508369755601705</v>
      </c>
      <c r="Z10" s="24" t="n">
        <v>0.3745833068171412</v>
      </c>
      <c r="AA10" s="24" t="n">
        <v>0.3332841404567248</v>
      </c>
      <c r="AB10" s="24" t="n">
        <v>0.3718572519480366</v>
      </c>
      <c r="AD10" s="24" t="n">
        <v>0.3491211207498997</v>
      </c>
      <c r="AE10" s="24" t="n">
        <v>0.3700232187684931</v>
      </c>
      <c r="AF10" s="24" t="n">
        <v>0.382240313768538</v>
      </c>
      <c r="AG10" s="24" t="n">
        <v>0.5221931575869529</v>
      </c>
      <c r="AH10" s="24" t="n">
        <v>0.2928231539641614</v>
      </c>
      <c r="AI10" s="24" t="n">
        <v>0.3120325646766183</v>
      </c>
      <c r="AJ10" s="24" t="n">
        <v>0.3298735445249402</v>
      </c>
      <c r="AL10" s="24" t="n">
        <v>0.4011323920614714</v>
      </c>
      <c r="AM10" s="24" t="n">
        <v>0.3524048585845526</v>
      </c>
      <c r="AN10" s="24" t="n">
        <v>0.4141169196679832</v>
      </c>
      <c r="AO10" s="24" t="n">
        <v>0.53937171326927</v>
      </c>
      <c r="AP10" s="24" t="n">
        <v>0.3046744223488259</v>
      </c>
      <c r="AQ10" s="24" t="n">
        <v>0.2506699433695416</v>
      </c>
      <c r="AR10" s="24" t="n">
        <v>0.2745594926790407</v>
      </c>
      <c r="AS10" s="24" t="n">
        <v>0.2970742317829008</v>
      </c>
      <c r="AU10" s="24" t="n">
        <v>0.4311790167484191</v>
      </c>
      <c r="AV10" s="24" t="n">
        <v>0.2518134238393992</v>
      </c>
      <c r="AW10" s="24" t="n">
        <v>0.3910785981684823</v>
      </c>
      <c r="AX10" s="24" t="n">
        <v>0.3478735430818396</v>
      </c>
    </row>
    <row r="11" ht="19" customHeight="1">
      <c r="B11" s="26" t="inlineStr">
        <is>
          <t>Don’t know</t>
        </is>
      </c>
      <c r="C11" s="24" t="n">
        <v>0.1274654154334534</v>
      </c>
      <c r="D11" s="24" t="n">
        <v>0.1115861791452369</v>
      </c>
      <c r="E11" s="24" t="n">
        <v>0.1437372233450568</v>
      </c>
      <c r="G11" s="24" t="n">
        <v>0.1255740668754002</v>
      </c>
      <c r="H11" s="24" t="n">
        <v>0.07963419055823071</v>
      </c>
      <c r="I11" s="24" t="n">
        <v>0.1115116670974591</v>
      </c>
      <c r="J11" s="24" t="n">
        <v>0.09010038076888842</v>
      </c>
      <c r="K11" s="24" t="n">
        <v>0.1800312828618235</v>
      </c>
      <c r="L11" s="24" t="n">
        <v>0.1750132256763569</v>
      </c>
      <c r="N11" s="24" t="n">
        <v>0.1535470507625829</v>
      </c>
      <c r="O11" s="24" t="n">
        <v>0.1267429177990888</v>
      </c>
      <c r="P11" s="24" t="n">
        <v>0.08310202642899013</v>
      </c>
      <c r="Q11" s="24" t="n">
        <v>0.1711097560303114</v>
      </c>
      <c r="R11" s="24" t="n">
        <v>0.1736912111805372</v>
      </c>
      <c r="S11" s="24" t="n">
        <v>0.1061146869612139</v>
      </c>
      <c r="T11" s="24" t="n">
        <v>0.1110267245655532</v>
      </c>
      <c r="U11" s="24" t="n">
        <v>0.1187360224650289</v>
      </c>
      <c r="V11" s="24" t="n">
        <v>0.1476832486843525</v>
      </c>
      <c r="W11" s="24" t="n">
        <v>0.1172935105704303</v>
      </c>
      <c r="Y11" s="24" t="n">
        <v>0.1098970868490986</v>
      </c>
      <c r="Z11" s="24" t="n">
        <v>0.129517088656324</v>
      </c>
      <c r="AA11" s="24" t="n">
        <v>0.1293847048387967</v>
      </c>
      <c r="AB11" s="24" t="n">
        <v>0.1436608415227561</v>
      </c>
      <c r="AD11" s="24" t="n">
        <v>0.09925259272527974</v>
      </c>
      <c r="AE11" s="24" t="n">
        <v>0.08732062721377305</v>
      </c>
      <c r="AF11" s="24" t="n">
        <v>0.0408077403301538</v>
      </c>
      <c r="AG11" s="24" t="n">
        <v>0.05809116054431086</v>
      </c>
      <c r="AH11" s="24" t="n">
        <v>0.174830149076698</v>
      </c>
      <c r="AI11" s="24" t="n">
        <v>0.3239463401025482</v>
      </c>
      <c r="AJ11" s="24" t="n">
        <v>0.2245355869164075</v>
      </c>
      <c r="AL11" s="24" t="n">
        <v>0.0902214566310957</v>
      </c>
      <c r="AM11" s="24" t="n">
        <v>0.08047266618404487</v>
      </c>
      <c r="AN11" s="24" t="n">
        <v>0.07741276784868072</v>
      </c>
      <c r="AO11" s="24" t="n">
        <v>0.07186764473108673</v>
      </c>
      <c r="AP11" s="24" t="n">
        <v>0.1342702804777604</v>
      </c>
      <c r="AQ11" s="24" t="n">
        <v>0.271538043331628</v>
      </c>
      <c r="AR11" s="24" t="n">
        <v>0.2673904007433513</v>
      </c>
      <c r="AS11" s="24" t="n">
        <v>0.1826180097220594</v>
      </c>
      <c r="AU11" s="24" t="n">
        <v>0.09706101066585972</v>
      </c>
      <c r="AV11" s="24" t="n">
        <v>0.1715444375637172</v>
      </c>
      <c r="AW11" s="24" t="n">
        <v>0.07672679540947229</v>
      </c>
      <c r="AX11" s="24" t="n">
        <v>0.2072942379475511</v>
      </c>
    </row>
    <row r="13">
      <c r="B13" s="28" t="inlineStr">
        <is>
          <t>BASE: Respondents who answered this question (989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2.xml><?xml version="1.0" encoding="utf-8"?>
<worksheet xmlns="http://schemas.openxmlformats.org/spreadsheetml/2006/main">
  <sheetPr>
    <outlinePr summaryBelow="1" summaryRight="1"/>
    <pageSetUpPr/>
  </sheetPr>
  <dimension ref="B2:AZ16"/>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In other countries outside the UK, prisons that have been given more freedom to try new approaches have seen some of the biggest improvements in rehabilitative outcomes. Some argue that one-size-fits-all standards can prevent prisons from finding what works best for their population. Which of the following do you think would be the best approach for rehabilitation in the UK?</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1010</v>
      </c>
      <c r="D7" s="17" t="n">
        <v>470</v>
      </c>
      <c r="E7" s="17" t="n">
        <v>537</v>
      </c>
      <c r="G7" s="17" t="n">
        <v>149</v>
      </c>
      <c r="H7" s="17" t="n">
        <v>191</v>
      </c>
      <c r="I7" s="17" t="n">
        <v>152</v>
      </c>
      <c r="J7" s="17" t="n">
        <v>156</v>
      </c>
      <c r="K7" s="17" t="n">
        <v>148</v>
      </c>
      <c r="L7" s="17" t="n">
        <v>214</v>
      </c>
      <c r="N7" s="17" t="n">
        <v>53</v>
      </c>
      <c r="O7" s="17" t="n">
        <v>48</v>
      </c>
      <c r="P7" s="17" t="n">
        <v>132</v>
      </c>
      <c r="Q7" s="17" t="n">
        <v>106</v>
      </c>
      <c r="R7" s="17" t="n">
        <v>77</v>
      </c>
      <c r="S7" s="17" t="n">
        <v>107</v>
      </c>
      <c r="T7" s="17" t="n">
        <v>114</v>
      </c>
      <c r="U7" s="17" t="n">
        <v>145</v>
      </c>
      <c r="V7" s="17" t="n">
        <v>143</v>
      </c>
      <c r="W7" s="17" t="n">
        <v>85</v>
      </c>
      <c r="Y7" s="17" t="n">
        <v>279</v>
      </c>
      <c r="Z7" s="17" t="n">
        <v>258</v>
      </c>
      <c r="AA7" s="17" t="n">
        <v>220</v>
      </c>
      <c r="AB7" s="17" t="n">
        <v>246</v>
      </c>
      <c r="AD7" s="17" t="n">
        <v>177</v>
      </c>
      <c r="AE7" s="17" t="n">
        <v>316</v>
      </c>
      <c r="AF7" s="17" t="n">
        <v>81</v>
      </c>
      <c r="AG7" s="17" t="n">
        <v>49</v>
      </c>
      <c r="AH7" s="17" t="n">
        <v>137</v>
      </c>
      <c r="AI7" s="17" t="n">
        <v>21</v>
      </c>
      <c r="AJ7" s="17" t="n">
        <v>229</v>
      </c>
      <c r="AL7" s="17" t="n">
        <v>158</v>
      </c>
      <c r="AM7" s="17" t="n">
        <v>206</v>
      </c>
      <c r="AN7" s="17" t="n">
        <v>93</v>
      </c>
      <c r="AO7" s="17" t="n">
        <v>109</v>
      </c>
      <c r="AP7" s="17" t="n">
        <v>224</v>
      </c>
      <c r="AQ7" s="17" t="n">
        <v>90</v>
      </c>
      <c r="AR7" s="17" t="n">
        <v>89</v>
      </c>
      <c r="AS7" s="17" t="n">
        <v>41</v>
      </c>
      <c r="AU7" s="17" t="n">
        <v>196</v>
      </c>
      <c r="AV7" s="17" t="n">
        <v>295</v>
      </c>
      <c r="AW7" s="17" t="n">
        <v>353</v>
      </c>
      <c r="AX7" s="17" t="n">
        <v>166</v>
      </c>
    </row>
    <row r="8">
      <c r="B8" s="9" t="inlineStr">
        <is>
          <t>Weighted</t>
        </is>
      </c>
      <c r="C8" s="19" t="n">
        <v>1014</v>
      </c>
      <c r="D8" s="19" t="n">
        <v>496</v>
      </c>
      <c r="E8" s="19" t="n">
        <v>516</v>
      </c>
      <c r="G8" s="19" t="n">
        <v>146</v>
      </c>
      <c r="H8" s="19" t="n">
        <v>186</v>
      </c>
      <c r="I8" s="19" t="n">
        <v>156</v>
      </c>
      <c r="J8" s="19" t="n">
        <v>169</v>
      </c>
      <c r="K8" s="19" t="n">
        <v>147</v>
      </c>
      <c r="L8" s="19" t="n">
        <v>210</v>
      </c>
      <c r="N8" s="19" t="n">
        <v>57</v>
      </c>
      <c r="O8" s="19" t="n">
        <v>43</v>
      </c>
      <c r="P8" s="19" t="n">
        <v>127</v>
      </c>
      <c r="Q8" s="19" t="n">
        <v>101</v>
      </c>
      <c r="R8" s="19" t="n">
        <v>76</v>
      </c>
      <c r="S8" s="19" t="n">
        <v>102</v>
      </c>
      <c r="T8" s="19" t="n">
        <v>107</v>
      </c>
      <c r="U8" s="19" t="n">
        <v>151</v>
      </c>
      <c r="V8" s="19" t="n">
        <v>158</v>
      </c>
      <c r="W8" s="19" t="n">
        <v>93</v>
      </c>
      <c r="Y8" s="19" t="n">
        <v>265</v>
      </c>
      <c r="Z8" s="19" t="n">
        <v>278</v>
      </c>
      <c r="AA8" s="19" t="n">
        <v>211</v>
      </c>
      <c r="AB8" s="19" t="n">
        <v>260</v>
      </c>
      <c r="AD8" s="19" t="n">
        <v>173</v>
      </c>
      <c r="AE8" s="19" t="n">
        <v>318</v>
      </c>
      <c r="AF8" s="19" t="n">
        <v>85</v>
      </c>
      <c r="AG8" s="19" t="n">
        <v>48</v>
      </c>
      <c r="AH8" s="19" t="n">
        <v>140</v>
      </c>
      <c r="AI8" s="19" t="n">
        <v>21</v>
      </c>
      <c r="AJ8" s="19" t="n">
        <v>230</v>
      </c>
      <c r="AL8" s="19" t="n">
        <v>154</v>
      </c>
      <c r="AM8" s="19" t="n">
        <v>204</v>
      </c>
      <c r="AN8" s="19" t="n">
        <v>96</v>
      </c>
      <c r="AO8" s="19" t="n">
        <v>107</v>
      </c>
      <c r="AP8" s="19" t="n">
        <v>228</v>
      </c>
      <c r="AQ8" s="19" t="n">
        <v>91</v>
      </c>
      <c r="AR8" s="19" t="n">
        <v>90</v>
      </c>
      <c r="AS8" s="19" t="n">
        <v>44</v>
      </c>
      <c r="AU8" s="19" t="n">
        <v>199</v>
      </c>
      <c r="AV8" s="19" t="n">
        <v>298</v>
      </c>
      <c r="AW8" s="19" t="n">
        <v>350</v>
      </c>
      <c r="AX8" s="19" t="n">
        <v>167</v>
      </c>
    </row>
    <row r="9" ht="74" customHeight="1">
      <c r="B9" s="26" t="inlineStr">
        <is>
          <t>Maintaining minimum standards in rehabilitation across the UK for people leaving prison</t>
        </is>
      </c>
      <c r="C9" s="24" t="n">
        <v>0.4462117851121379</v>
      </c>
      <c r="D9" s="24" t="n">
        <v>0.4799478415592301</v>
      </c>
      <c r="E9" s="24" t="n">
        <v>0.4132955165547122</v>
      </c>
      <c r="G9" s="24" t="n">
        <v>0.3412574401435594</v>
      </c>
      <c r="H9" s="24" t="n">
        <v>0.4420908535519287</v>
      </c>
      <c r="I9" s="24" t="n">
        <v>0.4754192492508797</v>
      </c>
      <c r="J9" s="24" t="n">
        <v>0.540530075289291</v>
      </c>
      <c r="K9" s="24" t="n">
        <v>0.4008401220181008</v>
      </c>
      <c r="L9" s="24" t="n">
        <v>0.4570260988458283</v>
      </c>
      <c r="N9" s="24" t="n">
        <v>0.4318184485108407</v>
      </c>
      <c r="O9" s="24" t="n">
        <v>0.3000339557062285</v>
      </c>
      <c r="P9" s="24" t="n">
        <v>0.4763918535815406</v>
      </c>
      <c r="Q9" s="24" t="n">
        <v>0.4477613271700904</v>
      </c>
      <c r="R9" s="24" t="n">
        <v>0.403261333137698</v>
      </c>
      <c r="S9" s="24" t="n">
        <v>0.5049180507998536</v>
      </c>
      <c r="T9" s="24" t="n">
        <v>0.3353389400442592</v>
      </c>
      <c r="U9" s="24" t="n">
        <v>0.4724681574510954</v>
      </c>
      <c r="V9" s="24" t="n">
        <v>0.4675246071152777</v>
      </c>
      <c r="W9" s="24" t="n">
        <v>0.4993497768048041</v>
      </c>
      <c r="Y9" s="24" t="n">
        <v>0.4614991144219867</v>
      </c>
      <c r="Z9" s="24" t="n">
        <v>0.4056341432945393</v>
      </c>
      <c r="AA9" s="24" t="n">
        <v>0.4694353573376142</v>
      </c>
      <c r="AB9" s="24" t="n">
        <v>0.455136956299009</v>
      </c>
      <c r="AD9" s="24" t="n">
        <v>0.4580685256848834</v>
      </c>
      <c r="AE9" s="24" t="n">
        <v>0.4466906038810216</v>
      </c>
      <c r="AF9" s="24" t="n">
        <v>0.5026984403584042</v>
      </c>
      <c r="AG9" s="24" t="n">
        <v>0.3563057100974885</v>
      </c>
      <c r="AH9" s="24" t="n">
        <v>0.5401883275048074</v>
      </c>
      <c r="AI9" s="24" t="n">
        <v>0.2923655009805788</v>
      </c>
      <c r="AJ9" s="24" t="n">
        <v>0.3910691618294986</v>
      </c>
      <c r="AL9" s="24" t="n">
        <v>0.5058306436410686</v>
      </c>
      <c r="AM9" s="24" t="n">
        <v>0.4531609597024086</v>
      </c>
      <c r="AN9" s="24" t="n">
        <v>0.4853913767533939</v>
      </c>
      <c r="AO9" s="24" t="n">
        <v>0.4237426580769304</v>
      </c>
      <c r="AP9" s="24" t="n">
        <v>0.4732780142236197</v>
      </c>
      <c r="AQ9" s="24" t="n">
        <v>0.3424700638736771</v>
      </c>
      <c r="AR9" s="24" t="n">
        <v>0.3429907417718747</v>
      </c>
      <c r="AS9" s="24" t="n">
        <v>0.459226003429755</v>
      </c>
      <c r="AU9" s="24" t="n">
        <v>0.3212152557475775</v>
      </c>
      <c r="AV9" s="24" t="n">
        <v>0.4932993850585146</v>
      </c>
      <c r="AW9" s="24" t="n">
        <v>0.474105055137042</v>
      </c>
      <c r="AX9" s="24" t="n">
        <v>0.4523186552325391</v>
      </c>
    </row>
    <row r="10" ht="74" customHeight="1">
      <c r="B10" s="26" t="inlineStr">
        <is>
          <t>Allowing more freedom for the types of rehabilitation that is given to people in prisons in the UK</t>
        </is>
      </c>
      <c r="C10" s="24" t="n">
        <v>0.4385671548674211</v>
      </c>
      <c r="D10" s="24" t="n">
        <v>0.4398883691136897</v>
      </c>
      <c r="E10" s="24" t="n">
        <v>0.4375098843458929</v>
      </c>
      <c r="G10" s="24" t="n">
        <v>0.5628071070406343</v>
      </c>
      <c r="H10" s="24" t="n">
        <v>0.4855064232902338</v>
      </c>
      <c r="I10" s="24" t="n">
        <v>0.4109787082977738</v>
      </c>
      <c r="J10" s="24" t="n">
        <v>0.389998601817557</v>
      </c>
      <c r="K10" s="24" t="n">
        <v>0.4606969280045013</v>
      </c>
      <c r="L10" s="24" t="n">
        <v>0.3549059857884594</v>
      </c>
      <c r="N10" s="24" t="n">
        <v>0.5130299143414637</v>
      </c>
      <c r="O10" s="24" t="n">
        <v>0.6425708176787809</v>
      </c>
      <c r="P10" s="24" t="n">
        <v>0.4126225869692677</v>
      </c>
      <c r="Q10" s="24" t="n">
        <v>0.4181669339017565</v>
      </c>
      <c r="R10" s="24" t="n">
        <v>0.4680289944225579</v>
      </c>
      <c r="S10" s="24" t="n">
        <v>0.3988248369220331</v>
      </c>
      <c r="T10" s="24" t="n">
        <v>0.5089691988011122</v>
      </c>
      <c r="U10" s="24" t="n">
        <v>0.4302433027104978</v>
      </c>
      <c r="V10" s="24" t="n">
        <v>0.400525867972561</v>
      </c>
      <c r="W10" s="24" t="n">
        <v>0.3724845099786083</v>
      </c>
      <c r="Y10" s="24" t="n">
        <v>0.4794111976934878</v>
      </c>
      <c r="Z10" s="24" t="n">
        <v>0.449187261223055</v>
      </c>
      <c r="AA10" s="24" t="n">
        <v>0.4141170010542019</v>
      </c>
      <c r="AB10" s="24" t="n">
        <v>0.405337082705912</v>
      </c>
      <c r="AD10" s="24" t="n">
        <v>0.4264377984114467</v>
      </c>
      <c r="AE10" s="24" t="n">
        <v>0.4764943019207566</v>
      </c>
      <c r="AF10" s="24" t="n">
        <v>0.4430292578800863</v>
      </c>
      <c r="AG10" s="24" t="n">
        <v>0.4341373893443357</v>
      </c>
      <c r="AH10" s="24" t="n">
        <v>0.3750351342273476</v>
      </c>
      <c r="AI10" s="24" t="n">
        <v>0.3345400069652965</v>
      </c>
      <c r="AJ10" s="24" t="n">
        <v>0.4427432438311988</v>
      </c>
      <c r="AL10" s="24" t="n">
        <v>0.375478105657248</v>
      </c>
      <c r="AM10" s="24" t="n">
        <v>0.4694990031643102</v>
      </c>
      <c r="AN10" s="24" t="n">
        <v>0.4386363429453843</v>
      </c>
      <c r="AO10" s="24" t="n">
        <v>0.4839590853491409</v>
      </c>
      <c r="AP10" s="24" t="n">
        <v>0.4430754502616396</v>
      </c>
      <c r="AQ10" s="24" t="n">
        <v>0.4159899641786439</v>
      </c>
      <c r="AR10" s="24" t="n">
        <v>0.4216619401570785</v>
      </c>
      <c r="AS10" s="24" t="n">
        <v>0.4626860390667863</v>
      </c>
      <c r="AU10" s="24" t="n">
        <v>0.6076910835059691</v>
      </c>
      <c r="AV10" s="24" t="n">
        <v>0.3362850598650489</v>
      </c>
      <c r="AW10" s="24" t="n">
        <v>0.4559989915064663</v>
      </c>
      <c r="AX10" s="24" t="n">
        <v>0.3833978998048948</v>
      </c>
    </row>
    <row r="11" ht="19" customHeight="1">
      <c r="B11" s="26" t="inlineStr">
        <is>
          <t>Don’t know</t>
        </is>
      </c>
      <c r="C11" s="24" t="n">
        <v>0.1152210600204409</v>
      </c>
      <c r="D11" s="24" t="n">
        <v>0.08016378932708013</v>
      </c>
      <c r="E11" s="24" t="n">
        <v>0.149194599099395</v>
      </c>
      <c r="G11" s="24" t="n">
        <v>0.09593545281580637</v>
      </c>
      <c r="H11" s="24" t="n">
        <v>0.07240272315783761</v>
      </c>
      <c r="I11" s="24" t="n">
        <v>0.1136020424513465</v>
      </c>
      <c r="J11" s="24" t="n">
        <v>0.0694713228931519</v>
      </c>
      <c r="K11" s="24" t="n">
        <v>0.1384629499773979</v>
      </c>
      <c r="L11" s="24" t="n">
        <v>0.1880679153657123</v>
      </c>
      <c r="N11" s="24" t="n">
        <v>0.05515163714769568</v>
      </c>
      <c r="O11" s="24" t="n">
        <v>0.0573952266149906</v>
      </c>
      <c r="P11" s="24" t="n">
        <v>0.1109855594491916</v>
      </c>
      <c r="Q11" s="24" t="n">
        <v>0.1340717389281529</v>
      </c>
      <c r="R11" s="24" t="n">
        <v>0.1287096724397439</v>
      </c>
      <c r="S11" s="24" t="n">
        <v>0.09625711227811341</v>
      </c>
      <c r="T11" s="24" t="n">
        <v>0.1556918611546287</v>
      </c>
      <c r="U11" s="24" t="n">
        <v>0.09728853983840668</v>
      </c>
      <c r="V11" s="24" t="n">
        <v>0.1319495249121613</v>
      </c>
      <c r="W11" s="24" t="n">
        <v>0.1281657132165877</v>
      </c>
      <c r="Y11" s="24" t="n">
        <v>0.0590896878845255</v>
      </c>
      <c r="Z11" s="24" t="n">
        <v>0.1451785954824057</v>
      </c>
      <c r="AA11" s="24" t="n">
        <v>0.1164476416081838</v>
      </c>
      <c r="AB11" s="24" t="n">
        <v>0.1395259609950792</v>
      </c>
      <c r="AD11" s="24" t="n">
        <v>0.1154936759036699</v>
      </c>
      <c r="AE11" s="24" t="n">
        <v>0.07681509419822181</v>
      </c>
      <c r="AF11" s="24" t="n">
        <v>0.05427230176150976</v>
      </c>
      <c r="AG11" s="24" t="n">
        <v>0.209556900558176</v>
      </c>
      <c r="AH11" s="24" t="n">
        <v>0.08477653826784508</v>
      </c>
      <c r="AI11" s="24" t="n">
        <v>0.3730944920541245</v>
      </c>
      <c r="AJ11" s="24" t="n">
        <v>0.1661875943393028</v>
      </c>
      <c r="AL11" s="24" t="n">
        <v>0.1186912507016835</v>
      </c>
      <c r="AM11" s="24" t="n">
        <v>0.07734003713328118</v>
      </c>
      <c r="AN11" s="24" t="n">
        <v>0.07597228030122175</v>
      </c>
      <c r="AO11" s="24" t="n">
        <v>0.09229825657392875</v>
      </c>
      <c r="AP11" s="24" t="n">
        <v>0.08364653551474056</v>
      </c>
      <c r="AQ11" s="24" t="n">
        <v>0.2415399719476789</v>
      </c>
      <c r="AR11" s="24" t="n">
        <v>0.2353473180710469</v>
      </c>
      <c r="AS11" s="24" t="n">
        <v>0.07808795750345869</v>
      </c>
      <c r="AU11" s="24" t="n">
        <v>0.07109366074645328</v>
      </c>
      <c r="AV11" s="24" t="n">
        <v>0.1704155550764365</v>
      </c>
      <c r="AW11" s="24" t="n">
        <v>0.06989595335649151</v>
      </c>
      <c r="AX11" s="24" t="n">
        <v>0.1642834449625661</v>
      </c>
    </row>
    <row r="13">
      <c r="B13" s="28" t="inlineStr">
        <is>
          <t>BASE: Respondents who answered this question (1,010 of 1,999)</t>
        </is>
      </c>
    </row>
    <row r="14">
      <c r="B14" t="inlineStr">
        <is>
          <t>Fieldwork: 07 Jul 2026 - 10 Jul 2026</t>
        </is>
      </c>
    </row>
    <row r="15">
      <c r="B15" t="inlineStr">
        <is>
          <t>All results are weighted using Iterative Proportional Fitting, or 'Raking'. The results are weighted by interlocking age &amp; gender, region and socioeconomic grade to Nationally Representative Proportions</t>
        </is>
      </c>
    </row>
    <row r="16">
      <c r="B16"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3.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Investment in rehabilitation is not about being soft on crime. Instead, it is about making people less likely to commit more crimes after they are released. If prison does not reduce reoffending, the public pays the price through more crime, more victims and less safety. Education, treatment and work skills are tools for public protection, not rewards. Having read this, to what extent would you support or oppose the government investing more in rehabilitation for people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640</v>
      </c>
      <c r="D7" s="17" t="n">
        <v>289</v>
      </c>
      <c r="E7" s="17" t="n">
        <v>350</v>
      </c>
      <c r="G7" s="17" t="n">
        <v>87</v>
      </c>
      <c r="H7" s="17" t="n">
        <v>102</v>
      </c>
      <c r="I7" s="17" t="n">
        <v>105</v>
      </c>
      <c r="J7" s="17" t="n">
        <v>107</v>
      </c>
      <c r="K7" s="17" t="n">
        <v>95</v>
      </c>
      <c r="L7" s="17" t="n">
        <v>144</v>
      </c>
      <c r="N7" s="17" t="n">
        <v>31</v>
      </c>
      <c r="O7" s="17" t="n">
        <v>36</v>
      </c>
      <c r="P7" s="17" t="n">
        <v>75</v>
      </c>
      <c r="Q7" s="17" t="n">
        <v>75</v>
      </c>
      <c r="R7" s="17" t="n">
        <v>43</v>
      </c>
      <c r="S7" s="17" t="n">
        <v>73</v>
      </c>
      <c r="T7" s="17" t="n">
        <v>76</v>
      </c>
      <c r="U7" s="17" t="n">
        <v>102</v>
      </c>
      <c r="V7" s="17" t="n">
        <v>82</v>
      </c>
      <c r="W7" s="17" t="n">
        <v>47</v>
      </c>
      <c r="Y7" s="17" t="n">
        <v>160</v>
      </c>
      <c r="Z7" s="17" t="n">
        <v>159</v>
      </c>
      <c r="AA7" s="17" t="n">
        <v>152</v>
      </c>
      <c r="AB7" s="17" t="n">
        <v>161</v>
      </c>
      <c r="AD7" s="17" t="n">
        <v>117</v>
      </c>
      <c r="AE7" s="17" t="n">
        <v>195</v>
      </c>
      <c r="AF7" s="17" t="n">
        <v>56</v>
      </c>
      <c r="AG7" s="17" t="n">
        <v>37</v>
      </c>
      <c r="AH7" s="17" t="n">
        <v>82</v>
      </c>
      <c r="AI7" s="17" t="n">
        <v>14</v>
      </c>
      <c r="AJ7" s="17" t="n">
        <v>139</v>
      </c>
      <c r="AL7" s="17" t="n">
        <v>97</v>
      </c>
      <c r="AM7" s="17" t="n">
        <v>132</v>
      </c>
      <c r="AN7" s="17" t="n">
        <v>67</v>
      </c>
      <c r="AO7" s="17" t="n">
        <v>70</v>
      </c>
      <c r="AP7" s="17" t="n">
        <v>129</v>
      </c>
      <c r="AQ7" s="17" t="n">
        <v>59</v>
      </c>
      <c r="AR7" s="17" t="n">
        <v>64</v>
      </c>
      <c r="AS7" s="17" t="n">
        <v>22</v>
      </c>
      <c r="AU7" s="17" t="n">
        <v>142</v>
      </c>
      <c r="AV7" s="17" t="n">
        <v>162</v>
      </c>
      <c r="AW7" s="17" t="n">
        <v>216</v>
      </c>
      <c r="AX7" s="17" t="n">
        <v>120</v>
      </c>
    </row>
    <row r="8">
      <c r="B8" s="9" t="inlineStr">
        <is>
          <t>Weighted</t>
        </is>
      </c>
      <c r="C8" s="19" t="n">
        <v>638</v>
      </c>
      <c r="D8" s="19" t="n">
        <v>303</v>
      </c>
      <c r="E8" s="19" t="n">
        <v>334</v>
      </c>
      <c r="G8" s="19" t="n">
        <v>85</v>
      </c>
      <c r="H8" s="19" t="n">
        <v>97</v>
      </c>
      <c r="I8" s="19" t="n">
        <v>104</v>
      </c>
      <c r="J8" s="19" t="n">
        <v>118</v>
      </c>
      <c r="K8" s="19" t="n">
        <v>95</v>
      </c>
      <c r="L8" s="19" t="n">
        <v>139</v>
      </c>
      <c r="N8" s="19" t="n">
        <v>35</v>
      </c>
      <c r="O8" s="19" t="n">
        <v>32</v>
      </c>
      <c r="P8" s="19" t="n">
        <v>72</v>
      </c>
      <c r="Q8" s="19" t="n">
        <v>70</v>
      </c>
      <c r="R8" s="19" t="n">
        <v>41</v>
      </c>
      <c r="S8" s="19" t="n">
        <v>68</v>
      </c>
      <c r="T8" s="19" t="n">
        <v>71</v>
      </c>
      <c r="U8" s="19" t="n">
        <v>108</v>
      </c>
      <c r="V8" s="19" t="n">
        <v>90</v>
      </c>
      <c r="W8" s="19" t="n">
        <v>50</v>
      </c>
      <c r="Y8" s="19" t="n">
        <v>151</v>
      </c>
      <c r="Z8" s="19" t="n">
        <v>171</v>
      </c>
      <c r="AA8" s="19" t="n">
        <v>144</v>
      </c>
      <c r="AB8" s="19" t="n">
        <v>171</v>
      </c>
      <c r="AD8" s="19" t="n">
        <v>114</v>
      </c>
      <c r="AE8" s="19" t="n">
        <v>193</v>
      </c>
      <c r="AF8" s="19" t="n">
        <v>58</v>
      </c>
      <c r="AG8" s="19" t="n">
        <v>35</v>
      </c>
      <c r="AH8" s="19" t="n">
        <v>82</v>
      </c>
      <c r="AI8" s="19" t="n">
        <v>15</v>
      </c>
      <c r="AJ8" s="19" t="n">
        <v>141</v>
      </c>
      <c r="AL8" s="19" t="n">
        <v>94</v>
      </c>
      <c r="AM8" s="19" t="n">
        <v>130</v>
      </c>
      <c r="AN8" s="19" t="n">
        <v>68</v>
      </c>
      <c r="AO8" s="19" t="n">
        <v>67</v>
      </c>
      <c r="AP8" s="19" t="n">
        <v>131</v>
      </c>
      <c r="AQ8" s="19" t="n">
        <v>58</v>
      </c>
      <c r="AR8" s="19" t="n">
        <v>66</v>
      </c>
      <c r="AS8" s="19" t="n">
        <v>23</v>
      </c>
      <c r="AU8" s="19" t="n">
        <v>140</v>
      </c>
      <c r="AV8" s="19" t="n">
        <v>162</v>
      </c>
      <c r="AW8" s="19" t="n">
        <v>216</v>
      </c>
      <c r="AX8" s="19" t="n">
        <v>120</v>
      </c>
    </row>
    <row r="9" ht="19" customHeight="1">
      <c r="B9" s="26" t="inlineStr">
        <is>
          <t>Strongly oppose</t>
        </is>
      </c>
      <c r="C9" s="24" t="n">
        <v>0.03709387916586712</v>
      </c>
      <c r="D9" s="24" t="n">
        <v>0.04890770064581487</v>
      </c>
      <c r="E9" s="24" t="n">
        <v>0.02641770378091571</v>
      </c>
      <c r="G9" s="24" t="n">
        <v>0.07205836589881867</v>
      </c>
      <c r="H9" s="24" t="n">
        <v>0.02091024677372795</v>
      </c>
      <c r="I9" s="24" t="n">
        <v>0.07219661937598595</v>
      </c>
      <c r="J9" s="24" t="n">
        <v>0.02299214152709532</v>
      </c>
      <c r="K9" s="24" t="n">
        <v>0.04291452025290454</v>
      </c>
      <c r="L9" s="24" t="n">
        <v>0.008443219850318692</v>
      </c>
      <c r="N9" s="24" t="n">
        <v>0</v>
      </c>
      <c r="O9" s="24" t="n">
        <v>0.02763404829773765</v>
      </c>
      <c r="P9" s="24" t="n">
        <v>0.07027267560807841</v>
      </c>
      <c r="Q9" s="24" t="n">
        <v>0.04136679486896752</v>
      </c>
      <c r="R9" s="24" t="n">
        <v>0</v>
      </c>
      <c r="S9" s="24" t="n">
        <v>0</v>
      </c>
      <c r="T9" s="24" t="n">
        <v>0.02834104314103518</v>
      </c>
      <c r="U9" s="24" t="n">
        <v>0.0329670741050112</v>
      </c>
      <c r="V9" s="24" t="n">
        <v>0.07749834919412291</v>
      </c>
      <c r="W9" s="24" t="n">
        <v>0.04582159989004565</v>
      </c>
      <c r="Y9" s="24" t="n">
        <v>0.01305351219198387</v>
      </c>
      <c r="Z9" s="24" t="n">
        <v>0.05035958438334207</v>
      </c>
      <c r="AA9" s="24" t="n">
        <v>0.04986255300673128</v>
      </c>
      <c r="AB9" s="24" t="n">
        <v>0.03431477445555403</v>
      </c>
      <c r="AD9" s="24" t="n">
        <v>0.03622224453758858</v>
      </c>
      <c r="AE9" s="24" t="n">
        <v>0.03803389917620088</v>
      </c>
      <c r="AF9" s="24" t="n">
        <v>0.02207476103236244</v>
      </c>
      <c r="AG9" s="24" t="n">
        <v>0.02349801555737873</v>
      </c>
      <c r="AH9" s="24" t="n">
        <v>0.05083552656232718</v>
      </c>
      <c r="AI9" s="24" t="n">
        <v>0.07698661163780912</v>
      </c>
      <c r="AJ9" s="24" t="n">
        <v>0.03394266113348224</v>
      </c>
      <c r="AL9" s="24" t="n">
        <v>0</v>
      </c>
      <c r="AM9" s="24" t="n">
        <v>0.03637622695874254</v>
      </c>
      <c r="AN9" s="24" t="n">
        <v>0</v>
      </c>
      <c r="AO9" s="24" t="n">
        <v>0.01238665797694195</v>
      </c>
      <c r="AP9" s="24" t="n">
        <v>0.0868687570895583</v>
      </c>
      <c r="AQ9" s="24" t="n">
        <v>0.01675817915875838</v>
      </c>
      <c r="AR9" s="24" t="n">
        <v>0.06600824929273312</v>
      </c>
      <c r="AS9" s="24" t="n">
        <v>0.06069106872577324</v>
      </c>
      <c r="AU9" s="24" t="n">
        <v>0.0150169726906215</v>
      </c>
      <c r="AV9" s="24" t="n">
        <v>0.04933845850049927</v>
      </c>
      <c r="AW9" s="24" t="n">
        <v>0.03884023480611838</v>
      </c>
      <c r="AX9" s="24" t="n">
        <v>0.04326373284819172</v>
      </c>
    </row>
    <row r="10" ht="19" customHeight="1">
      <c r="B10" s="26" t="inlineStr">
        <is>
          <t>Somewhat oppose</t>
        </is>
      </c>
      <c r="C10" s="24" t="n">
        <v>0.07491661728406526</v>
      </c>
      <c r="D10" s="24" t="n">
        <v>0.07340262466620745</v>
      </c>
      <c r="E10" s="24" t="n">
        <v>0.07638262361327096</v>
      </c>
      <c r="G10" s="24" t="n">
        <v>0.1173624547713652</v>
      </c>
      <c r="H10" s="24" t="n">
        <v>0.1160108799071313</v>
      </c>
      <c r="I10" s="24" t="n">
        <v>0.1186139095204892</v>
      </c>
      <c r="J10" s="24" t="n">
        <v>0.04074490077318439</v>
      </c>
      <c r="K10" s="24" t="n">
        <v>0.04592469242056196</v>
      </c>
      <c r="L10" s="24" t="n">
        <v>0.0361622231477077</v>
      </c>
      <c r="N10" s="24" t="n">
        <v>0.0619505574954561</v>
      </c>
      <c r="O10" s="24" t="n">
        <v>0.05301674121093402</v>
      </c>
      <c r="P10" s="24" t="n">
        <v>0.1160703787867066</v>
      </c>
      <c r="Q10" s="24" t="n">
        <v>0.05167234101714381</v>
      </c>
      <c r="R10" s="24" t="n">
        <v>0.08023558457986461</v>
      </c>
      <c r="S10" s="24" t="n">
        <v>0.08171640946895362</v>
      </c>
      <c r="T10" s="24" t="n">
        <v>0.05043998233327947</v>
      </c>
      <c r="U10" s="24" t="n">
        <v>0.1058544095643039</v>
      </c>
      <c r="V10" s="24" t="n">
        <v>0.05261681746266459</v>
      </c>
      <c r="W10" s="24" t="n">
        <v>0.06590969504745714</v>
      </c>
      <c r="Y10" s="24" t="n">
        <v>0.06033499572903211</v>
      </c>
      <c r="Z10" s="24" t="n">
        <v>0.07963349701201815</v>
      </c>
      <c r="AA10" s="24" t="n">
        <v>0.08792404368485755</v>
      </c>
      <c r="AB10" s="24" t="n">
        <v>0.07212537594471431</v>
      </c>
      <c r="AD10" s="24" t="n">
        <v>0.1086820518948929</v>
      </c>
      <c r="AE10" s="24" t="n">
        <v>0.05539976766938372</v>
      </c>
      <c r="AF10" s="24" t="n">
        <v>0.07041473449171125</v>
      </c>
      <c r="AG10" s="24" t="n">
        <v>0.05410000332821371</v>
      </c>
      <c r="AH10" s="24" t="n">
        <v>0.08519542201014693</v>
      </c>
      <c r="AI10" s="24" t="n">
        <v>0.07421795068431276</v>
      </c>
      <c r="AJ10" s="24" t="n">
        <v>0.07542889765060064</v>
      </c>
      <c r="AL10" s="24" t="n">
        <v>0.08764207155007508</v>
      </c>
      <c r="AM10" s="24" t="n">
        <v>0.09180255752323152</v>
      </c>
      <c r="AN10" s="24" t="n">
        <v>0.05484565334063459</v>
      </c>
      <c r="AO10" s="24" t="n">
        <v>0.1182344723456933</v>
      </c>
      <c r="AP10" s="24" t="n">
        <v>0.08299170121822957</v>
      </c>
      <c r="AQ10" s="24" t="n">
        <v>0.01832061123609753</v>
      </c>
      <c r="AR10" s="24" t="n">
        <v>0.02555623111861357</v>
      </c>
      <c r="AS10" s="24" t="n">
        <v>0.0980594371775677</v>
      </c>
      <c r="AU10" s="24" t="n">
        <v>0.04744820127672641</v>
      </c>
      <c r="AV10" s="24" t="n">
        <v>0.05032287105101185</v>
      </c>
      <c r="AW10" s="24" t="n">
        <v>0.05518472928066339</v>
      </c>
      <c r="AX10" s="24" t="n">
        <v>0.1759441108511487</v>
      </c>
    </row>
    <row r="11" ht="32" customHeight="1">
      <c r="B11" s="26" t="inlineStr">
        <is>
          <t>Neither support nor oppose</t>
        </is>
      </c>
      <c r="C11" s="24" t="n">
        <v>0.209152875317558</v>
      </c>
      <c r="D11" s="24" t="n">
        <v>0.2084569468256141</v>
      </c>
      <c r="E11" s="24" t="n">
        <v>0.2100412382938122</v>
      </c>
      <c r="G11" s="24" t="n">
        <v>0.2053971961007585</v>
      </c>
      <c r="H11" s="24" t="n">
        <v>0.3068501293286276</v>
      </c>
      <c r="I11" s="24" t="n">
        <v>0.2235658791660042</v>
      </c>
      <c r="J11" s="24" t="n">
        <v>0.2404596014830528</v>
      </c>
      <c r="K11" s="24" t="n">
        <v>0.1877853141804096</v>
      </c>
      <c r="L11" s="24" t="n">
        <v>0.1207491828465458</v>
      </c>
      <c r="N11" s="24" t="n">
        <v>0.2870587718663449</v>
      </c>
      <c r="O11" s="24" t="n">
        <v>0.1691989320526839</v>
      </c>
      <c r="P11" s="24" t="n">
        <v>0.2340685077031864</v>
      </c>
      <c r="Q11" s="24" t="n">
        <v>0.2198802932255327</v>
      </c>
      <c r="R11" s="24" t="n">
        <v>0.1864428920967402</v>
      </c>
      <c r="S11" s="24" t="n">
        <v>0.2240990299291502</v>
      </c>
      <c r="T11" s="24" t="n">
        <v>0.2467957683991558</v>
      </c>
      <c r="U11" s="24" t="n">
        <v>0.2127345171849312</v>
      </c>
      <c r="V11" s="24" t="n">
        <v>0.1728380833977957</v>
      </c>
      <c r="W11" s="24" t="n">
        <v>0.1309858481575495</v>
      </c>
      <c r="Y11" s="24" t="n">
        <v>0.1882461319409711</v>
      </c>
      <c r="Z11" s="24" t="n">
        <v>0.1810057736173906</v>
      </c>
      <c r="AA11" s="24" t="n">
        <v>0.2324361616531613</v>
      </c>
      <c r="AB11" s="24" t="n">
        <v>0.2362290308045893</v>
      </c>
      <c r="AD11" s="24" t="n">
        <v>0.1921014977483466</v>
      </c>
      <c r="AE11" s="24" t="n">
        <v>0.1629218400880695</v>
      </c>
      <c r="AF11" s="24" t="n">
        <v>0.1532425643442787</v>
      </c>
      <c r="AG11" s="24" t="n">
        <v>0.3280913033055372</v>
      </c>
      <c r="AH11" s="24" t="n">
        <v>0.2406343348389413</v>
      </c>
      <c r="AI11" s="24" t="n">
        <v>0.3633716331843483</v>
      </c>
      <c r="AJ11" s="24" t="n">
        <v>0.2451141432289672</v>
      </c>
      <c r="AL11" s="24" t="n">
        <v>0.1938710713675256</v>
      </c>
      <c r="AM11" s="24" t="n">
        <v>0.1259601258894735</v>
      </c>
      <c r="AN11" s="24" t="n">
        <v>0.1720694675670867</v>
      </c>
      <c r="AO11" s="24" t="n">
        <v>0.2526418682273391</v>
      </c>
      <c r="AP11" s="24" t="n">
        <v>0.191446135931285</v>
      </c>
      <c r="AQ11" s="24" t="n">
        <v>0.3234899735096208</v>
      </c>
      <c r="AR11" s="24" t="n">
        <v>0.271645176387581</v>
      </c>
      <c r="AS11" s="24" t="n">
        <v>0.358894048759016</v>
      </c>
      <c r="AU11" s="24" t="n">
        <v>0.1580673248741433</v>
      </c>
      <c r="AV11" s="24" t="n">
        <v>0.1763857352373618</v>
      </c>
      <c r="AW11" s="24" t="n">
        <v>0.1843933610494692</v>
      </c>
      <c r="AX11" s="24" t="n">
        <v>0.3579835175366107</v>
      </c>
    </row>
    <row r="12" ht="19" customHeight="1">
      <c r="B12" s="26" t="inlineStr">
        <is>
          <t>Somewhat support</t>
        </is>
      </c>
      <c r="C12" s="24" t="n">
        <v>0.3175167833884432</v>
      </c>
      <c r="D12" s="24" t="n">
        <v>0.3152691291992613</v>
      </c>
      <c r="E12" s="24" t="n">
        <v>0.3199464594633222</v>
      </c>
      <c r="G12" s="24" t="n">
        <v>0.2277635219755564</v>
      </c>
      <c r="H12" s="24" t="n">
        <v>0.2039056315879419</v>
      </c>
      <c r="I12" s="24" t="n">
        <v>0.2813835848351866</v>
      </c>
      <c r="J12" s="24" t="n">
        <v>0.309871810260082</v>
      </c>
      <c r="K12" s="24" t="n">
        <v>0.3724178130610517</v>
      </c>
      <c r="L12" s="24" t="n">
        <v>0.4478357864198855</v>
      </c>
      <c r="N12" s="24" t="n">
        <v>0.4262591853148195</v>
      </c>
      <c r="O12" s="24" t="n">
        <v>0.3841253140646617</v>
      </c>
      <c r="P12" s="24" t="n">
        <v>0.2289115560542439</v>
      </c>
      <c r="Q12" s="24" t="n">
        <v>0.3526892153065119</v>
      </c>
      <c r="R12" s="24" t="n">
        <v>0.3948062252292404</v>
      </c>
      <c r="S12" s="24" t="n">
        <v>0.3803204064234504</v>
      </c>
      <c r="T12" s="24" t="n">
        <v>0.3077705648662927</v>
      </c>
      <c r="U12" s="24" t="n">
        <v>0.2780619168091476</v>
      </c>
      <c r="V12" s="24" t="n">
        <v>0.245434451263729</v>
      </c>
      <c r="W12" s="24" t="n">
        <v>0.3549376319564352</v>
      </c>
      <c r="Y12" s="24" t="n">
        <v>0.3098178312102983</v>
      </c>
      <c r="Z12" s="24" t="n">
        <v>0.3083786506998881</v>
      </c>
      <c r="AA12" s="24" t="n">
        <v>0.3257734588470972</v>
      </c>
      <c r="AB12" s="24" t="n">
        <v>0.3265257154051361</v>
      </c>
      <c r="AD12" s="24" t="n">
        <v>0.3470906774738268</v>
      </c>
      <c r="AE12" s="24" t="n">
        <v>0.3235706010240216</v>
      </c>
      <c r="AF12" s="24" t="n">
        <v>0.3177532426861256</v>
      </c>
      <c r="AG12" s="24" t="n">
        <v>0.1601952534169974</v>
      </c>
      <c r="AH12" s="24" t="n">
        <v>0.363850663168076</v>
      </c>
      <c r="AI12" s="24" t="n">
        <v>0.2607154067746497</v>
      </c>
      <c r="AJ12" s="24" t="n">
        <v>0.3035076915774398</v>
      </c>
      <c r="AL12" s="24" t="n">
        <v>0.4448651532889468</v>
      </c>
      <c r="AM12" s="24" t="n">
        <v>0.3038890173844506</v>
      </c>
      <c r="AN12" s="24" t="n">
        <v>0.3116942195991788</v>
      </c>
      <c r="AO12" s="24" t="n">
        <v>0.1165901980720383</v>
      </c>
      <c r="AP12" s="24" t="n">
        <v>0.3736127148617201</v>
      </c>
      <c r="AQ12" s="24" t="n">
        <v>0.3236104878053065</v>
      </c>
      <c r="AR12" s="24" t="n">
        <v>0.2568694028948573</v>
      </c>
      <c r="AS12" s="24" t="n">
        <v>0.311247338862907</v>
      </c>
      <c r="AU12" s="24" t="n">
        <v>0.277596148247436</v>
      </c>
      <c r="AV12" s="24" t="n">
        <v>0.4148418026386052</v>
      </c>
      <c r="AW12" s="24" t="n">
        <v>0.3188754728521859</v>
      </c>
      <c r="AX12" s="24" t="n">
        <v>0.2302067307505127</v>
      </c>
    </row>
    <row r="13" ht="19" customHeight="1">
      <c r="B13" s="26" t="inlineStr">
        <is>
          <t>Strongly support</t>
        </is>
      </c>
      <c r="C13" s="24" t="n">
        <v>0.3150622298207105</v>
      </c>
      <c r="D13" s="24" t="n">
        <v>0.3087563921977691</v>
      </c>
      <c r="E13" s="24" t="n">
        <v>0.3199442658343058</v>
      </c>
      <c r="G13" s="24" t="n">
        <v>0.367658595685119</v>
      </c>
      <c r="H13" s="24" t="n">
        <v>0.3398293332207714</v>
      </c>
      <c r="I13" s="24" t="n">
        <v>0.2637442410742751</v>
      </c>
      <c r="J13" s="24" t="n">
        <v>0.3083144583670742</v>
      </c>
      <c r="K13" s="24" t="n">
        <v>0.2900561098324565</v>
      </c>
      <c r="L13" s="24" t="n">
        <v>0.3268479282675885</v>
      </c>
      <c r="N13" s="24" t="n">
        <v>0.1950564583758674</v>
      </c>
      <c r="O13" s="24" t="n">
        <v>0.3025823454426139</v>
      </c>
      <c r="P13" s="24" t="n">
        <v>0.334781061181665</v>
      </c>
      <c r="Q13" s="24" t="n">
        <v>0.2865864275415059</v>
      </c>
      <c r="R13" s="24" t="n">
        <v>0.3130238164591741</v>
      </c>
      <c r="S13" s="24" t="n">
        <v>0.2960564884649466</v>
      </c>
      <c r="T13" s="24" t="n">
        <v>0.3165942893865851</v>
      </c>
      <c r="U13" s="24" t="n">
        <v>0.3316743329307593</v>
      </c>
      <c r="V13" s="24" t="n">
        <v>0.379945532238186</v>
      </c>
      <c r="W13" s="24" t="n">
        <v>0.2922804336821961</v>
      </c>
      <c r="Y13" s="24" t="n">
        <v>0.4058558109762542</v>
      </c>
      <c r="Z13" s="24" t="n">
        <v>0.3206752331940687</v>
      </c>
      <c r="AA13" s="24" t="n">
        <v>0.2756354195175606</v>
      </c>
      <c r="AB13" s="24" t="n">
        <v>0.26229110168175</v>
      </c>
      <c r="AD13" s="24" t="n">
        <v>0.2800522860121639</v>
      </c>
      <c r="AE13" s="24" t="n">
        <v>0.3859220214635952</v>
      </c>
      <c r="AF13" s="24" t="n">
        <v>0.3570813091591988</v>
      </c>
      <c r="AG13" s="24" t="n">
        <v>0.434115424391873</v>
      </c>
      <c r="AH13" s="24" t="n">
        <v>0.2096600584856087</v>
      </c>
      <c r="AI13" s="24" t="n">
        <v>0.1606957456285308</v>
      </c>
      <c r="AJ13" s="24" t="n">
        <v>0.2767258198139559</v>
      </c>
      <c r="AL13" s="24" t="n">
        <v>0.2228925925465554</v>
      </c>
      <c r="AM13" s="24" t="n">
        <v>0.399947365906838</v>
      </c>
      <c r="AN13" s="24" t="n">
        <v>0.4164059675237092</v>
      </c>
      <c r="AO13" s="24" t="n">
        <v>0.5001468033779874</v>
      </c>
      <c r="AP13" s="24" t="n">
        <v>0.2330082032028362</v>
      </c>
      <c r="AQ13" s="24" t="n">
        <v>0.227422123109761</v>
      </c>
      <c r="AR13" s="24" t="n">
        <v>0.2970348291076064</v>
      </c>
      <c r="AS13" s="24" t="n">
        <v>0.1164402374304235</v>
      </c>
      <c r="AU13" s="24" t="n">
        <v>0.4792384308500526</v>
      </c>
      <c r="AV13" s="24" t="n">
        <v>0.2470116575286063</v>
      </c>
      <c r="AW13" s="24" t="n">
        <v>0.3657361913943196</v>
      </c>
      <c r="AX13" s="24" t="n">
        <v>0.1233440084775898</v>
      </c>
    </row>
    <row r="14" ht="19" customHeight="1">
      <c r="B14" s="26" t="inlineStr">
        <is>
          <t>Don’t know</t>
        </is>
      </c>
      <c r="C14" s="24" t="n">
        <v>0.04625761502335599</v>
      </c>
      <c r="D14" s="24" t="n">
        <v>0.045207206465333</v>
      </c>
      <c r="E14" s="24" t="n">
        <v>0.04726770901437306</v>
      </c>
      <c r="G14" s="24" t="n">
        <v>0.009759865568382176</v>
      </c>
      <c r="H14" s="24" t="n">
        <v>0.01249377918179985</v>
      </c>
      <c r="I14" s="24" t="n">
        <v>0.04049576602805903</v>
      </c>
      <c r="J14" s="24" t="n">
        <v>0.07761708758951115</v>
      </c>
      <c r="K14" s="24" t="n">
        <v>0.0609015502526157</v>
      </c>
      <c r="L14" s="24" t="n">
        <v>0.05996165946795366</v>
      </c>
      <c r="N14" s="24" t="n">
        <v>0.02967502694751215</v>
      </c>
      <c r="O14" s="24" t="n">
        <v>0.0634426189313689</v>
      </c>
      <c r="P14" s="24" t="n">
        <v>0.01589582066611945</v>
      </c>
      <c r="Q14" s="24" t="n">
        <v>0.04780492804033823</v>
      </c>
      <c r="R14" s="24" t="n">
        <v>0.02549148163498088</v>
      </c>
      <c r="S14" s="24" t="n">
        <v>0.0178076657134987</v>
      </c>
      <c r="T14" s="24" t="n">
        <v>0.05005835187365185</v>
      </c>
      <c r="U14" s="24" t="n">
        <v>0.03870774940584668</v>
      </c>
      <c r="V14" s="24" t="n">
        <v>0.07166676644350184</v>
      </c>
      <c r="W14" s="24" t="n">
        <v>0.1100647912663167</v>
      </c>
      <c r="Y14" s="24" t="n">
        <v>0.02269171795146049</v>
      </c>
      <c r="Z14" s="24" t="n">
        <v>0.05994726109329225</v>
      </c>
      <c r="AA14" s="24" t="n">
        <v>0.02836836329059208</v>
      </c>
      <c r="AB14" s="24" t="n">
        <v>0.06851400170825624</v>
      </c>
      <c r="AD14" s="24" t="n">
        <v>0.03585124233318105</v>
      </c>
      <c r="AE14" s="24" t="n">
        <v>0.03415187057872909</v>
      </c>
      <c r="AF14" s="24" t="n">
        <v>0.07943338828632315</v>
      </c>
      <c r="AG14" s="24" t="n">
        <v>0</v>
      </c>
      <c r="AH14" s="24" t="n">
        <v>0.04982399493490001</v>
      </c>
      <c r="AI14" s="24" t="n">
        <v>0.06401265209034938</v>
      </c>
      <c r="AJ14" s="24" t="n">
        <v>0.06528078659555436</v>
      </c>
      <c r="AL14" s="24" t="n">
        <v>0.05072911124689685</v>
      </c>
      <c r="AM14" s="24" t="n">
        <v>0.04202470633726368</v>
      </c>
      <c r="AN14" s="24" t="n">
        <v>0.04498469196939073</v>
      </c>
      <c r="AO14" s="24" t="n">
        <v>0</v>
      </c>
      <c r="AP14" s="24" t="n">
        <v>0.03207248769637099</v>
      </c>
      <c r="AQ14" s="24" t="n">
        <v>0.09039862518045573</v>
      </c>
      <c r="AR14" s="24" t="n">
        <v>0.08288611119860892</v>
      </c>
      <c r="AS14" s="24" t="n">
        <v>0.05466786904431257</v>
      </c>
      <c r="AU14" s="24" t="n">
        <v>0.02263292206102013</v>
      </c>
      <c r="AV14" s="24" t="n">
        <v>0.06209947504391567</v>
      </c>
      <c r="AW14" s="24" t="n">
        <v>0.03697001061724351</v>
      </c>
      <c r="AX14" s="24" t="n">
        <v>0.0692578995359464</v>
      </c>
    </row>
    <row r="16">
      <c r="B16" s="28" t="inlineStr">
        <is>
          <t>BASE: Respondents who answered this question (640 of 1,999)</t>
        </is>
      </c>
    </row>
    <row r="17">
      <c r="B17" t="inlineStr">
        <is>
          <t>Fieldwork: 07 Jul 2026 - 10 Jul 2026</t>
        </is>
      </c>
    </row>
    <row r="18">
      <c r="B18"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4.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Taxpayers pay when people leave prison and quickly offend once more. Helping people leave prison with skills, treatment, and a plan is better value than funding the same cycle of crime repeatedly. The aim is to have fewer victims, less pressure on prisons, and smarter use of taxpayer money. Having read this, to what extent would you support or oppose the government investing more in rehabilitation for people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683</v>
      </c>
      <c r="D7" s="17" t="n">
        <v>313</v>
      </c>
      <c r="E7" s="17" t="n">
        <v>366</v>
      </c>
      <c r="G7" s="17" t="n">
        <v>100</v>
      </c>
      <c r="H7" s="17" t="n">
        <v>134</v>
      </c>
      <c r="I7" s="17" t="n">
        <v>105</v>
      </c>
      <c r="J7" s="17" t="n">
        <v>104</v>
      </c>
      <c r="K7" s="17" t="n">
        <v>102</v>
      </c>
      <c r="L7" s="17" t="n">
        <v>138</v>
      </c>
      <c r="N7" s="17" t="n">
        <v>42</v>
      </c>
      <c r="O7" s="17" t="n">
        <v>36</v>
      </c>
      <c r="P7" s="17" t="n">
        <v>96</v>
      </c>
      <c r="Q7" s="17" t="n">
        <v>57</v>
      </c>
      <c r="R7" s="17" t="n">
        <v>70</v>
      </c>
      <c r="S7" s="17" t="n">
        <v>65</v>
      </c>
      <c r="T7" s="17" t="n">
        <v>75</v>
      </c>
      <c r="U7" s="17" t="n">
        <v>100</v>
      </c>
      <c r="V7" s="17" t="n">
        <v>85</v>
      </c>
      <c r="W7" s="17" t="n">
        <v>57</v>
      </c>
      <c r="Y7" s="17" t="n">
        <v>198</v>
      </c>
      <c r="Z7" s="17" t="n">
        <v>162</v>
      </c>
      <c r="AA7" s="17" t="n">
        <v>155</v>
      </c>
      <c r="AB7" s="17" t="n">
        <v>164</v>
      </c>
      <c r="AD7" s="17" t="n">
        <v>117</v>
      </c>
      <c r="AE7" s="17" t="n">
        <v>216</v>
      </c>
      <c r="AF7" s="17" t="n">
        <v>52</v>
      </c>
      <c r="AG7" s="17" t="n">
        <v>48</v>
      </c>
      <c r="AH7" s="17" t="n">
        <v>99</v>
      </c>
      <c r="AI7" s="17" t="n">
        <v>13</v>
      </c>
      <c r="AJ7" s="17" t="n">
        <v>138</v>
      </c>
      <c r="AL7" s="17" t="n">
        <v>111</v>
      </c>
      <c r="AM7" s="17" t="n">
        <v>138</v>
      </c>
      <c r="AN7" s="17" t="n">
        <v>61</v>
      </c>
      <c r="AO7" s="17" t="n">
        <v>80</v>
      </c>
      <c r="AP7" s="17" t="n">
        <v>148</v>
      </c>
      <c r="AQ7" s="17" t="n">
        <v>53</v>
      </c>
      <c r="AR7" s="17" t="n">
        <v>50</v>
      </c>
      <c r="AS7" s="17" t="n">
        <v>42</v>
      </c>
      <c r="AU7" s="17" t="n">
        <v>148</v>
      </c>
      <c r="AV7" s="17" t="n">
        <v>195</v>
      </c>
      <c r="AW7" s="17" t="n">
        <v>244</v>
      </c>
      <c r="AX7" s="17" t="n">
        <v>96</v>
      </c>
    </row>
    <row r="8">
      <c r="B8" s="9" t="inlineStr">
        <is>
          <t>Weighted</t>
        </is>
      </c>
      <c r="C8" s="19" t="n">
        <v>686</v>
      </c>
      <c r="D8" s="19" t="n">
        <v>333</v>
      </c>
      <c r="E8" s="19" t="n">
        <v>351</v>
      </c>
      <c r="G8" s="19" t="n">
        <v>99</v>
      </c>
      <c r="H8" s="19" t="n">
        <v>131</v>
      </c>
      <c r="I8" s="19" t="n">
        <v>108</v>
      </c>
      <c r="J8" s="19" t="n">
        <v>115</v>
      </c>
      <c r="K8" s="19" t="n">
        <v>101</v>
      </c>
      <c r="L8" s="19" t="n">
        <v>133</v>
      </c>
      <c r="N8" s="19" t="n">
        <v>46</v>
      </c>
      <c r="O8" s="19" t="n">
        <v>31</v>
      </c>
      <c r="P8" s="19" t="n">
        <v>92</v>
      </c>
      <c r="Q8" s="19" t="n">
        <v>55</v>
      </c>
      <c r="R8" s="19" t="n">
        <v>70</v>
      </c>
      <c r="S8" s="19" t="n">
        <v>60</v>
      </c>
      <c r="T8" s="19" t="n">
        <v>70</v>
      </c>
      <c r="U8" s="19" t="n">
        <v>105</v>
      </c>
      <c r="V8" s="19" t="n">
        <v>94</v>
      </c>
      <c r="W8" s="19" t="n">
        <v>62</v>
      </c>
      <c r="Y8" s="19" t="n">
        <v>188</v>
      </c>
      <c r="Z8" s="19" t="n">
        <v>175</v>
      </c>
      <c r="AA8" s="19" t="n">
        <v>149</v>
      </c>
      <c r="AB8" s="19" t="n">
        <v>174</v>
      </c>
      <c r="AD8" s="19" t="n">
        <v>115</v>
      </c>
      <c r="AE8" s="19" t="n">
        <v>219</v>
      </c>
      <c r="AF8" s="19" t="n">
        <v>53</v>
      </c>
      <c r="AG8" s="19" t="n">
        <v>47</v>
      </c>
      <c r="AH8" s="19" t="n">
        <v>103</v>
      </c>
      <c r="AI8" s="19" t="n">
        <v>14</v>
      </c>
      <c r="AJ8" s="19" t="n">
        <v>136</v>
      </c>
      <c r="AL8" s="19" t="n">
        <v>109</v>
      </c>
      <c r="AM8" s="19" t="n">
        <v>138</v>
      </c>
      <c r="AN8" s="19" t="n">
        <v>62</v>
      </c>
      <c r="AO8" s="19" t="n">
        <v>79</v>
      </c>
      <c r="AP8" s="19" t="n">
        <v>151</v>
      </c>
      <c r="AQ8" s="19" t="n">
        <v>53</v>
      </c>
      <c r="AR8" s="19" t="n">
        <v>50</v>
      </c>
      <c r="AS8" s="19" t="n">
        <v>45</v>
      </c>
      <c r="AU8" s="19" t="n">
        <v>147</v>
      </c>
      <c r="AV8" s="19" t="n">
        <v>198</v>
      </c>
      <c r="AW8" s="19" t="n">
        <v>242</v>
      </c>
      <c r="AX8" s="19" t="n">
        <v>99</v>
      </c>
    </row>
    <row r="9" ht="19" customHeight="1">
      <c r="B9" s="26" t="inlineStr">
        <is>
          <t>Strongly oppose</t>
        </is>
      </c>
      <c r="C9" s="24" t="n">
        <v>0.04160504488487712</v>
      </c>
      <c r="D9" s="24" t="n">
        <v>0.05518656034868483</v>
      </c>
      <c r="E9" s="24" t="n">
        <v>0.02890256987991465</v>
      </c>
      <c r="G9" s="24" t="n">
        <v>0.04436870989894042</v>
      </c>
      <c r="H9" s="24" t="n">
        <v>0.05489442019334726</v>
      </c>
      <c r="I9" s="24" t="n">
        <v>0.02848540088680692</v>
      </c>
      <c r="J9" s="24" t="n">
        <v>0.05005757422475068</v>
      </c>
      <c r="K9" s="24" t="n">
        <v>0.0530195494432809</v>
      </c>
      <c r="L9" s="24" t="n">
        <v>0.02112990417622391</v>
      </c>
      <c r="N9" s="24" t="n">
        <v>0.1004545300841283</v>
      </c>
      <c r="O9" s="24" t="n">
        <v>0</v>
      </c>
      <c r="P9" s="24" t="n">
        <v>0.02703371250667653</v>
      </c>
      <c r="Q9" s="24" t="n">
        <v>0.05000132638379646</v>
      </c>
      <c r="R9" s="24" t="n">
        <v>0.05709548280529736</v>
      </c>
      <c r="S9" s="24" t="n">
        <v>0.05102646801431603</v>
      </c>
      <c r="T9" s="24" t="n">
        <v>0.02483243371926819</v>
      </c>
      <c r="U9" s="24" t="n">
        <v>0.03878571997080537</v>
      </c>
      <c r="V9" s="24" t="n">
        <v>0.02588654842928355</v>
      </c>
      <c r="W9" s="24" t="n">
        <v>0.05407312197558051</v>
      </c>
      <c r="Y9" s="24" t="n">
        <v>0.04281001348831245</v>
      </c>
      <c r="Z9" s="24" t="n">
        <v>0.03835119726438749</v>
      </c>
      <c r="AA9" s="24" t="n">
        <v>0.043920387562258</v>
      </c>
      <c r="AB9" s="24" t="n">
        <v>0.04160670636579668</v>
      </c>
      <c r="AD9" s="24" t="n">
        <v>0.04206406683254228</v>
      </c>
      <c r="AE9" s="24" t="n">
        <v>0.02207679526655434</v>
      </c>
      <c r="AF9" s="24" t="n">
        <v>0</v>
      </c>
      <c r="AG9" s="24" t="n">
        <v>0.07158201726390924</v>
      </c>
      <c r="AH9" s="24" t="n">
        <v>0.09816288574172179</v>
      </c>
      <c r="AI9" s="24" t="n">
        <v>0.08452620942342569</v>
      </c>
      <c r="AJ9" s="24" t="n">
        <v>0.03100974249528101</v>
      </c>
      <c r="AL9" s="24" t="n">
        <v>0.008082445750402886</v>
      </c>
      <c r="AM9" s="24" t="n">
        <v>0.01443984336766842</v>
      </c>
      <c r="AN9" s="24" t="n">
        <v>0</v>
      </c>
      <c r="AO9" s="24" t="n">
        <v>0.06534265935457242</v>
      </c>
      <c r="AP9" s="24" t="n">
        <v>0.09081492959584668</v>
      </c>
      <c r="AQ9" s="24" t="n">
        <v>0.06336140595855659</v>
      </c>
      <c r="AR9" s="24" t="n">
        <v>0</v>
      </c>
      <c r="AS9" s="24" t="n">
        <v>0.07766622023370205</v>
      </c>
      <c r="AU9" s="24" t="n">
        <v>0.02766233184757716</v>
      </c>
      <c r="AV9" s="24" t="n">
        <v>0.05749124967846769</v>
      </c>
      <c r="AW9" s="24" t="n">
        <v>0.02212190307951467</v>
      </c>
      <c r="AX9" s="24" t="n">
        <v>0.07800294120567218</v>
      </c>
    </row>
    <row r="10" ht="19" customHeight="1">
      <c r="B10" s="26" t="inlineStr">
        <is>
          <t>Somewhat oppose</t>
        </is>
      </c>
      <c r="C10" s="24" t="n">
        <v>0.06251770633398684</v>
      </c>
      <c r="D10" s="24" t="n">
        <v>0.0577543739980154</v>
      </c>
      <c r="E10" s="24" t="n">
        <v>0.06735973328677682</v>
      </c>
      <c r="G10" s="24" t="n">
        <v>0.08135743388553113</v>
      </c>
      <c r="H10" s="24" t="n">
        <v>0.05219955644757107</v>
      </c>
      <c r="I10" s="24" t="n">
        <v>0.05737047270292706</v>
      </c>
      <c r="J10" s="24" t="n">
        <v>0.06027768039346607</v>
      </c>
      <c r="K10" s="24" t="n">
        <v>0.07663108595233981</v>
      </c>
      <c r="L10" s="24" t="n">
        <v>0.05404849548293867</v>
      </c>
      <c r="N10" s="24" t="n">
        <v>0.0260464013131766</v>
      </c>
      <c r="O10" s="24" t="n">
        <v>0.1191389112938027</v>
      </c>
      <c r="P10" s="24" t="n">
        <v>0.04131889580363408</v>
      </c>
      <c r="Q10" s="24" t="n">
        <v>0.07232187424597181</v>
      </c>
      <c r="R10" s="24" t="n">
        <v>0.02762725604041413</v>
      </c>
      <c r="S10" s="24" t="n">
        <v>0.088880307398955</v>
      </c>
      <c r="T10" s="24" t="n">
        <v>0.09950122661441065</v>
      </c>
      <c r="U10" s="24" t="n">
        <v>0.03151804582392682</v>
      </c>
      <c r="V10" s="24" t="n">
        <v>0.1117614818322265</v>
      </c>
      <c r="W10" s="24" t="n">
        <v>0.03365336138555246</v>
      </c>
      <c r="Y10" s="24" t="n">
        <v>0.05402523860625579</v>
      </c>
      <c r="Z10" s="24" t="n">
        <v>0.05348841061367324</v>
      </c>
      <c r="AA10" s="24" t="n">
        <v>0.05815371223976459</v>
      </c>
      <c r="AB10" s="24" t="n">
        <v>0.08453154590823447</v>
      </c>
      <c r="AD10" s="24" t="n">
        <v>0.06188576309848142</v>
      </c>
      <c r="AE10" s="24" t="n">
        <v>0.05240053715950185</v>
      </c>
      <c r="AF10" s="24" t="n">
        <v>0.07816625971146644</v>
      </c>
      <c r="AG10" s="24" t="n">
        <v>0.07960310924006361</v>
      </c>
      <c r="AH10" s="24" t="n">
        <v>0.09374827598048201</v>
      </c>
      <c r="AI10" s="24" t="n">
        <v>0</v>
      </c>
      <c r="AJ10" s="24" t="n">
        <v>0.04988057969652644</v>
      </c>
      <c r="AL10" s="24" t="n">
        <v>0.06673508967592783</v>
      </c>
      <c r="AM10" s="24" t="n">
        <v>0.02969221490690071</v>
      </c>
      <c r="AN10" s="24" t="n">
        <v>0.01385937911896887</v>
      </c>
      <c r="AO10" s="24" t="n">
        <v>0.07236086001338686</v>
      </c>
      <c r="AP10" s="24" t="n">
        <v>0.09847804821303195</v>
      </c>
      <c r="AQ10" s="24" t="n">
        <v>0.07866862769319198</v>
      </c>
      <c r="AR10" s="24" t="n">
        <v>0.05530626184035681</v>
      </c>
      <c r="AS10" s="24" t="n">
        <v>0.07126624463729239</v>
      </c>
      <c r="AU10" s="24" t="n">
        <v>0.03802321032320678</v>
      </c>
      <c r="AV10" s="24" t="n">
        <v>0.06341216133026256</v>
      </c>
      <c r="AW10" s="24" t="n">
        <v>0.06068173892842468</v>
      </c>
      <c r="AX10" s="24" t="n">
        <v>0.1014565892904035</v>
      </c>
    </row>
    <row r="11" ht="32" customHeight="1">
      <c r="B11" s="26" t="inlineStr">
        <is>
          <t>Neither support nor oppose</t>
        </is>
      </c>
      <c r="C11" s="24" t="n">
        <v>0.1830700784173022</v>
      </c>
      <c r="D11" s="24" t="n">
        <v>0.1829644205959686</v>
      </c>
      <c r="E11" s="24" t="n">
        <v>0.1827946563733216</v>
      </c>
      <c r="G11" s="24" t="n">
        <v>0.2005224062387407</v>
      </c>
      <c r="H11" s="24" t="n">
        <v>0.151047961655402</v>
      </c>
      <c r="I11" s="24" t="n">
        <v>0.1975005859669807</v>
      </c>
      <c r="J11" s="24" t="n">
        <v>0.1799386542226119</v>
      </c>
      <c r="K11" s="24" t="n">
        <v>0.2489004393066918</v>
      </c>
      <c r="L11" s="24" t="n">
        <v>0.1423904323155231</v>
      </c>
      <c r="N11" s="24" t="n">
        <v>0.1765898019878445</v>
      </c>
      <c r="O11" s="24" t="n">
        <v>0.1126903118900775</v>
      </c>
      <c r="P11" s="24" t="n">
        <v>0.1964445152684508</v>
      </c>
      <c r="Q11" s="24" t="n">
        <v>0.2555496494161701</v>
      </c>
      <c r="R11" s="24" t="n">
        <v>0.1738003058552323</v>
      </c>
      <c r="S11" s="24" t="n">
        <v>0.2275402942214655</v>
      </c>
      <c r="T11" s="24" t="n">
        <v>0.1786263005277055</v>
      </c>
      <c r="U11" s="24" t="n">
        <v>0.1668739968076062</v>
      </c>
      <c r="V11" s="24" t="n">
        <v>0.1842802690026655</v>
      </c>
      <c r="W11" s="24" t="n">
        <v>0.1366441001677119</v>
      </c>
      <c r="Y11" s="24" t="n">
        <v>0.1289008828802438</v>
      </c>
      <c r="Z11" s="24" t="n">
        <v>0.2040957659423194</v>
      </c>
      <c r="AA11" s="24" t="n">
        <v>0.2082956479815917</v>
      </c>
      <c r="AB11" s="24" t="n">
        <v>0.1988931968903495</v>
      </c>
      <c r="AD11" s="24" t="n">
        <v>0.1850781192344594</v>
      </c>
      <c r="AE11" s="24" t="n">
        <v>0.147799292208233</v>
      </c>
      <c r="AF11" s="24" t="n">
        <v>0.05499263881464342</v>
      </c>
      <c r="AG11" s="24" t="n">
        <v>0.2133104942103781</v>
      </c>
      <c r="AH11" s="24" t="n">
        <v>0.2774906402076425</v>
      </c>
      <c r="AI11" s="24" t="n">
        <v>0.1564655374668817</v>
      </c>
      <c r="AJ11" s="24" t="n">
        <v>0.2081459466682644</v>
      </c>
      <c r="AL11" s="24" t="n">
        <v>0.1761966236550127</v>
      </c>
      <c r="AM11" s="24" t="n">
        <v>0.1569445342210483</v>
      </c>
      <c r="AN11" s="24" t="n">
        <v>0.1425455844933992</v>
      </c>
      <c r="AO11" s="24" t="n">
        <v>0.1064190053072999</v>
      </c>
      <c r="AP11" s="24" t="n">
        <v>0.2639144418701207</v>
      </c>
      <c r="AQ11" s="24" t="n">
        <v>0.210165097610425</v>
      </c>
      <c r="AR11" s="24" t="n">
        <v>0.07668576134563956</v>
      </c>
      <c r="AS11" s="24" t="n">
        <v>0.2862706300179166</v>
      </c>
      <c r="AU11" s="24" t="n">
        <v>0.081311992371979</v>
      </c>
      <c r="AV11" s="24" t="n">
        <v>0.2436853789393442</v>
      </c>
      <c r="AW11" s="24" t="n">
        <v>0.1358823288779041</v>
      </c>
      <c r="AX11" s="24" t="n">
        <v>0.3277954167970163</v>
      </c>
    </row>
    <row r="12" ht="19" customHeight="1">
      <c r="B12" s="26" t="inlineStr">
        <is>
          <t>Somewhat support</t>
        </is>
      </c>
      <c r="C12" s="24" t="n">
        <v>0.3508701000583084</v>
      </c>
      <c r="D12" s="24" t="n">
        <v>0.366716253867687</v>
      </c>
      <c r="E12" s="24" t="n">
        <v>0.3349991310978966</v>
      </c>
      <c r="G12" s="24" t="n">
        <v>0.3192669303606331</v>
      </c>
      <c r="H12" s="24" t="n">
        <v>0.2794403649232877</v>
      </c>
      <c r="I12" s="24" t="n">
        <v>0.3017270792396094</v>
      </c>
      <c r="J12" s="24" t="n">
        <v>0.4408054622670248</v>
      </c>
      <c r="K12" s="24" t="n">
        <v>0.2576394846561339</v>
      </c>
      <c r="L12" s="24" t="n">
        <v>0.4778371347372523</v>
      </c>
      <c r="N12" s="24" t="n">
        <v>0.4211971699850467</v>
      </c>
      <c r="O12" s="24" t="n">
        <v>0.4147982305745995</v>
      </c>
      <c r="P12" s="24" t="n">
        <v>0.326644842798174</v>
      </c>
      <c r="Q12" s="24" t="n">
        <v>0.3217908446147874</v>
      </c>
      <c r="R12" s="24" t="n">
        <v>0.3438456160389693</v>
      </c>
      <c r="S12" s="24" t="n">
        <v>0.3948493473302052</v>
      </c>
      <c r="T12" s="24" t="n">
        <v>0.3037518141664239</v>
      </c>
      <c r="U12" s="24" t="n">
        <v>0.3429476658659228</v>
      </c>
      <c r="V12" s="24" t="n">
        <v>0.3092883293846634</v>
      </c>
      <c r="W12" s="24" t="n">
        <v>0.4232726198257442</v>
      </c>
      <c r="Y12" s="24" t="n">
        <v>0.3680624866635059</v>
      </c>
      <c r="Z12" s="24" t="n">
        <v>0.3344053328878377</v>
      </c>
      <c r="AA12" s="24" t="n">
        <v>0.3974713196374705</v>
      </c>
      <c r="AB12" s="24" t="n">
        <v>0.3090955341929228</v>
      </c>
      <c r="AD12" s="24" t="n">
        <v>0.421845760137711</v>
      </c>
      <c r="AE12" s="24" t="n">
        <v>0.3584746081733182</v>
      </c>
      <c r="AF12" s="24" t="n">
        <v>0.3527375925484806</v>
      </c>
      <c r="AG12" s="24" t="n">
        <v>0.1954226923372249</v>
      </c>
      <c r="AH12" s="24" t="n">
        <v>0.3197217179834028</v>
      </c>
      <c r="AI12" s="24" t="n">
        <v>0.1651091380898519</v>
      </c>
      <c r="AJ12" s="24" t="n">
        <v>0.3740536572905016</v>
      </c>
      <c r="AL12" s="24" t="n">
        <v>0.3346103884489656</v>
      </c>
      <c r="AM12" s="24" t="n">
        <v>0.4121562022888824</v>
      </c>
      <c r="AN12" s="24" t="n">
        <v>0.4215830741012238</v>
      </c>
      <c r="AO12" s="24" t="n">
        <v>0.2410854118677355</v>
      </c>
      <c r="AP12" s="24" t="n">
        <v>0.3651970057130246</v>
      </c>
      <c r="AQ12" s="24" t="n">
        <v>0.2674799744186655</v>
      </c>
      <c r="AR12" s="24" t="n">
        <v>0.3400131236475605</v>
      </c>
      <c r="AS12" s="24" t="n">
        <v>0.3600776815707991</v>
      </c>
      <c r="AU12" s="24" t="n">
        <v>0.3918792862105524</v>
      </c>
      <c r="AV12" s="24" t="n">
        <v>0.3656754844251683</v>
      </c>
      <c r="AW12" s="24" t="n">
        <v>0.3308725194912058</v>
      </c>
      <c r="AX12" s="24" t="n">
        <v>0.309335324190657</v>
      </c>
    </row>
    <row r="13" ht="19" customHeight="1">
      <c r="B13" s="26" t="inlineStr">
        <is>
          <t>Strongly support</t>
        </is>
      </c>
      <c r="C13" s="24" t="n">
        <v>0.3115910183599576</v>
      </c>
      <c r="D13" s="24" t="n">
        <v>0.3007409986812655</v>
      </c>
      <c r="E13" s="24" t="n">
        <v>0.3223130334358966</v>
      </c>
      <c r="G13" s="24" t="n">
        <v>0.2817706321183072</v>
      </c>
      <c r="H13" s="24" t="n">
        <v>0.4378224787429991</v>
      </c>
      <c r="I13" s="24" t="n">
        <v>0.3415984989937759</v>
      </c>
      <c r="J13" s="24" t="n">
        <v>0.2297669012141727</v>
      </c>
      <c r="K13" s="24" t="n">
        <v>0.2777358910551374</v>
      </c>
      <c r="L13" s="24" t="n">
        <v>0.2817590083115353</v>
      </c>
      <c r="N13" s="24" t="n">
        <v>0.2757120966298043</v>
      </c>
      <c r="O13" s="24" t="n">
        <v>0.3038937606679044</v>
      </c>
      <c r="P13" s="24" t="n">
        <v>0.3307356302558999</v>
      </c>
      <c r="Q13" s="24" t="n">
        <v>0.2481864004358864</v>
      </c>
      <c r="R13" s="24" t="n">
        <v>0.3470048961996686</v>
      </c>
      <c r="S13" s="24" t="n">
        <v>0.2050894416054604</v>
      </c>
      <c r="T13" s="24" t="n">
        <v>0.3123702583307929</v>
      </c>
      <c r="U13" s="24" t="n">
        <v>0.3977950185594588</v>
      </c>
      <c r="V13" s="24" t="n">
        <v>0.3105498158749337</v>
      </c>
      <c r="W13" s="24" t="n">
        <v>0.2886604757790934</v>
      </c>
      <c r="Y13" s="24" t="n">
        <v>0.3852611291531572</v>
      </c>
      <c r="Z13" s="24" t="n">
        <v>0.3151004173936308</v>
      </c>
      <c r="AA13" s="24" t="n">
        <v>0.2494296910211091</v>
      </c>
      <c r="AB13" s="24" t="n">
        <v>0.2814791326431356</v>
      </c>
      <c r="AD13" s="24" t="n">
        <v>0.2635344441032983</v>
      </c>
      <c r="AE13" s="24" t="n">
        <v>0.3950023318954858</v>
      </c>
      <c r="AF13" s="24" t="n">
        <v>0.5141035089254096</v>
      </c>
      <c r="AG13" s="24" t="n">
        <v>0.3945459985708879</v>
      </c>
      <c r="AH13" s="24" t="n">
        <v>0.2008994865840875</v>
      </c>
      <c r="AI13" s="24" t="n">
        <v>0.2057315349855886</v>
      </c>
      <c r="AJ13" s="24" t="n">
        <v>0.2057182454409225</v>
      </c>
      <c r="AL13" s="24" t="n">
        <v>0.3845562670777306</v>
      </c>
      <c r="AM13" s="24" t="n">
        <v>0.3729837363351774</v>
      </c>
      <c r="AN13" s="24" t="n">
        <v>0.4220119622864081</v>
      </c>
      <c r="AO13" s="24" t="n">
        <v>0.4602518511392343</v>
      </c>
      <c r="AP13" s="24" t="n">
        <v>0.1605588134869269</v>
      </c>
      <c r="AQ13" s="24" t="n">
        <v>0.1846213372017582</v>
      </c>
      <c r="AR13" s="24" t="n">
        <v>0.3138026257168579</v>
      </c>
      <c r="AS13" s="24" t="n">
        <v>0.1860921847346586</v>
      </c>
      <c r="AU13" s="24" t="n">
        <v>0.4357549461633546</v>
      </c>
      <c r="AV13" s="24" t="n">
        <v>0.2067378620233739</v>
      </c>
      <c r="AW13" s="24" t="n">
        <v>0.4086869652063456</v>
      </c>
      <c r="AX13" s="24" t="n">
        <v>0.1003809699067788</v>
      </c>
    </row>
    <row r="14" ht="19" customHeight="1">
      <c r="B14" s="26" t="inlineStr">
        <is>
          <t>Don’t know</t>
        </is>
      </c>
      <c r="C14" s="24" t="n">
        <v>0.05034605194556777</v>
      </c>
      <c r="D14" s="24" t="n">
        <v>0.03663739250837873</v>
      </c>
      <c r="E14" s="24" t="n">
        <v>0.06363087592619369</v>
      </c>
      <c r="G14" s="24" t="n">
        <v>0.07271388749784759</v>
      </c>
      <c r="H14" s="24" t="n">
        <v>0.02459521803739277</v>
      </c>
      <c r="I14" s="24" t="n">
        <v>0.07331796220990008</v>
      </c>
      <c r="J14" s="24" t="n">
        <v>0.03915372767797376</v>
      </c>
      <c r="K14" s="24" t="n">
        <v>0.08607354958641635</v>
      </c>
      <c r="L14" s="24" t="n">
        <v>0.02283502497652669</v>
      </c>
      <c r="N14" s="24" t="n">
        <v>0</v>
      </c>
      <c r="O14" s="24" t="n">
        <v>0.04947878557361601</v>
      </c>
      <c r="P14" s="24" t="n">
        <v>0.07782240336716476</v>
      </c>
      <c r="Q14" s="24" t="n">
        <v>0.05214990490338785</v>
      </c>
      <c r="R14" s="24" t="n">
        <v>0.05062644306041818</v>
      </c>
      <c r="S14" s="24" t="n">
        <v>0.03261414142959793</v>
      </c>
      <c r="T14" s="24" t="n">
        <v>0.08091796664139878</v>
      </c>
      <c r="U14" s="24" t="n">
        <v>0.02207955297227984</v>
      </c>
      <c r="V14" s="24" t="n">
        <v>0.05823355547622736</v>
      </c>
      <c r="W14" s="24" t="n">
        <v>0.06369632086631763</v>
      </c>
      <c r="Y14" s="24" t="n">
        <v>0.02094024920852494</v>
      </c>
      <c r="Z14" s="24" t="n">
        <v>0.05455887589815138</v>
      </c>
      <c r="AA14" s="24" t="n">
        <v>0.04272924155780621</v>
      </c>
      <c r="AB14" s="24" t="n">
        <v>0.08439388399956096</v>
      </c>
      <c r="AD14" s="24" t="n">
        <v>0.02559184659350755</v>
      </c>
      <c r="AE14" s="24" t="n">
        <v>0.02424643529690679</v>
      </c>
      <c r="AF14" s="24" t="n">
        <v>0</v>
      </c>
      <c r="AG14" s="24" t="n">
        <v>0.04553568837753637</v>
      </c>
      <c r="AH14" s="24" t="n">
        <v>0.009976993502663489</v>
      </c>
      <c r="AI14" s="24" t="n">
        <v>0.3881675800342522</v>
      </c>
      <c r="AJ14" s="24" t="n">
        <v>0.1311918284085038</v>
      </c>
      <c r="AL14" s="24" t="n">
        <v>0.02981918539196047</v>
      </c>
      <c r="AM14" s="24" t="n">
        <v>0.0137834688803227</v>
      </c>
      <c r="AN14" s="24" t="n">
        <v>0</v>
      </c>
      <c r="AO14" s="24" t="n">
        <v>0.05454021231777099</v>
      </c>
      <c r="AP14" s="24" t="n">
        <v>0.02103676112104921</v>
      </c>
      <c r="AQ14" s="24" t="n">
        <v>0.1957035571174028</v>
      </c>
      <c r="AR14" s="24" t="n">
        <v>0.2141922274495854</v>
      </c>
      <c r="AS14" s="24" t="n">
        <v>0.0186270388056314</v>
      </c>
      <c r="AU14" s="24" t="n">
        <v>0.02536823308332983</v>
      </c>
      <c r="AV14" s="24" t="n">
        <v>0.06299786360338334</v>
      </c>
      <c r="AW14" s="24" t="n">
        <v>0.0417545444166051</v>
      </c>
      <c r="AX14" s="24" t="n">
        <v>0.08302875860947213</v>
      </c>
    </row>
    <row r="16">
      <c r="B16" s="28" t="inlineStr">
        <is>
          <t>BASE: Respondents who answered this question (683 of 1,999)</t>
        </is>
      </c>
    </row>
    <row r="17">
      <c r="B17" t="inlineStr">
        <is>
          <t>Fieldwork: 07 Jul 2026 - 10 Jul 2026</t>
        </is>
      </c>
    </row>
    <row r="18">
      <c r="B18"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xl/worksheets/sheet115.xml><?xml version="1.0" encoding="utf-8"?>
<worksheet xmlns="http://schemas.openxmlformats.org/spreadsheetml/2006/main">
  <sheetPr>
    <outlinePr summaryBelow="1" summaryRight="1"/>
    <pageSetUpPr/>
  </sheetPr>
  <dimension ref="B2:AZ19"/>
  <sheetViews>
    <sheetView showGridLines="0" workbookViewId="0">
      <pane xSplit="2" topLeftCell="C1" activePane="topRight" state="frozen"/>
      <selection pane="topRight" activeCell="A1" sqref="A1"/>
    </sheetView>
  </sheetViews>
  <sheetFormatPr baseColWidth="8" defaultRowHeight="15"/>
  <cols>
    <col width="5" customWidth="1" min="1" max="1"/>
    <col width="25" customWidth="1" min="2" max="2"/>
    <col width="10" customWidth="1" min="3" max="3"/>
    <col width="10" customWidth="1" min="4" max="4"/>
    <col width="10" customWidth="1" min="5" max="5"/>
    <col width="1.5" customWidth="1" min="6" max="6"/>
    <col width="10" customWidth="1" min="7" max="7"/>
    <col width="10" customWidth="1" min="8" max="8"/>
    <col width="10" customWidth="1" min="9" max="9"/>
    <col width="10" customWidth="1" min="10" max="10"/>
    <col width="10" customWidth="1" min="11" max="11"/>
    <col width="10" customWidth="1" min="12" max="12"/>
    <col width="1.5"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5" customWidth="1" min="24" max="24"/>
    <col width="10" customWidth="1" min="25" max="25"/>
    <col width="10" customWidth="1" min="26" max="26"/>
    <col width="10" customWidth="1" min="27" max="27"/>
    <col width="10" customWidth="1" min="28" max="28"/>
    <col width="1.5"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5"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5" customWidth="1" min="46" max="46"/>
    <col width="10" customWidth="1" min="47" max="47"/>
    <col width="10" customWidth="1" min="48" max="48"/>
    <col width="10" customWidth="1" min="49" max="49"/>
    <col width="10" customWidth="1" min="50" max="50"/>
  </cols>
  <sheetData>
    <row r="2" ht="40" customHeight="1">
      <c r="D2" s="25" t="inlineStr">
        <is>
          <t>People in prison should be expected to use their time to learn, work, and address the causes of their offending. Support should go with rules, effort, and accountability. Rehabilitation should help people live crime-free lives and contribute instead of returning to prison. Having read this, to what extent would you support or oppose the government investing more in rehabilitation for people in prison?</t>
        </is>
      </c>
    </row>
    <row r="5">
      <c r="D5" s="13" t="inlineStr">
        <is>
          <t>Gender</t>
        </is>
      </c>
      <c r="E5" s="14" t="n"/>
      <c r="G5" s="13" t="inlineStr">
        <is>
          <t>Age</t>
        </is>
      </c>
      <c r="H5" s="14" t="n"/>
      <c r="I5" s="14" t="n"/>
      <c r="J5" s="14" t="n"/>
      <c r="K5" s="14" t="n"/>
      <c r="L5" s="14" t="n"/>
      <c r="N5" s="13" t="inlineStr">
        <is>
          <t>Region</t>
        </is>
      </c>
      <c r="O5" s="14" t="n"/>
      <c r="P5" s="14" t="n"/>
      <c r="Q5" s="14" t="n"/>
      <c r="R5" s="14" t="n"/>
      <c r="S5" s="14" t="n"/>
      <c r="T5" s="14" t="n"/>
      <c r="U5" s="14" t="n"/>
      <c r="V5" s="14" t="n"/>
      <c r="W5" s="14" t="n"/>
      <c r="Y5" s="13" t="inlineStr">
        <is>
          <t>Social Grade</t>
        </is>
      </c>
      <c r="Z5" s="14" t="n"/>
      <c r="AA5" s="14" t="n"/>
      <c r="AB5" s="14" t="n"/>
      <c r="AD5" s="13" t="inlineStr">
        <is>
          <t>2024 Vote</t>
        </is>
      </c>
      <c r="AE5" s="14" t="n"/>
      <c r="AF5" s="14" t="n"/>
      <c r="AG5" s="14" t="n"/>
      <c r="AH5" s="14" t="n"/>
      <c r="AI5" s="14" t="n"/>
      <c r="AJ5" s="14" t="n"/>
      <c r="AL5" s="13" t="inlineStr">
        <is>
          <t>Vote Intention</t>
        </is>
      </c>
      <c r="AM5" s="14" t="n"/>
      <c r="AN5" s="14" t="n"/>
      <c r="AO5" s="14" t="n"/>
      <c r="AP5" s="14" t="n"/>
      <c r="AQ5" s="14" t="n"/>
      <c r="AR5" s="14" t="n"/>
      <c r="AS5" s="14" t="n"/>
      <c r="AU5" s="13" t="inlineStr">
        <is>
          <t>Segment</t>
        </is>
      </c>
      <c r="AV5" s="14" t="n"/>
      <c r="AW5" s="14" t="n"/>
      <c r="AX5" s="14" t="n"/>
    </row>
    <row r="6">
      <c r="C6" s="13" t="inlineStr">
        <is>
          <t>Total</t>
        </is>
      </c>
      <c r="D6" s="15" t="inlineStr">
        <is>
          <t>Male</t>
        </is>
      </c>
      <c r="E6" s="15" t="inlineStr">
        <is>
          <t>Female</t>
        </is>
      </c>
      <c r="G6" s="15" t="inlineStr">
        <is>
          <t>18-24</t>
        </is>
      </c>
      <c r="H6" s="15" t="inlineStr">
        <is>
          <t>25-34</t>
        </is>
      </c>
      <c r="I6" s="15" t="inlineStr">
        <is>
          <t>35-44</t>
        </is>
      </c>
      <c r="J6" s="15" t="inlineStr">
        <is>
          <t>45-54</t>
        </is>
      </c>
      <c r="K6" s="15" t="inlineStr">
        <is>
          <t>55-64</t>
        </is>
      </c>
      <c r="L6" s="15" t="inlineStr">
        <is>
          <t>65+</t>
        </is>
      </c>
      <c r="N6" s="15" t="inlineStr">
        <is>
          <t>Wales</t>
        </is>
      </c>
      <c r="O6" s="15" t="inlineStr">
        <is>
          <t>North East</t>
        </is>
      </c>
      <c r="P6" s="15" t="inlineStr">
        <is>
          <t>North West</t>
        </is>
      </c>
      <c r="Q6" s="15" t="inlineStr">
        <is>
          <t>Yorkshire and the Humber</t>
        </is>
      </c>
      <c r="R6" s="15" t="inlineStr">
        <is>
          <t>East Midlands</t>
        </is>
      </c>
      <c r="S6" s="15" t="inlineStr">
        <is>
          <t>West Midlands</t>
        </is>
      </c>
      <c r="T6" s="15" t="inlineStr">
        <is>
          <t>East of England</t>
        </is>
      </c>
      <c r="U6" s="15" t="inlineStr">
        <is>
          <t>London</t>
        </is>
      </c>
      <c r="V6" s="15" t="inlineStr">
        <is>
          <t>South East</t>
        </is>
      </c>
      <c r="W6" s="15" t="inlineStr">
        <is>
          <t>South West</t>
        </is>
      </c>
      <c r="Y6" s="15" t="inlineStr">
        <is>
          <t>AB</t>
        </is>
      </c>
      <c r="Z6" s="15" t="inlineStr">
        <is>
          <t>C1</t>
        </is>
      </c>
      <c r="AA6" s="15" t="inlineStr">
        <is>
          <t>C2</t>
        </is>
      </c>
      <c r="AB6" s="15" t="inlineStr">
        <is>
          <t>DE</t>
        </is>
      </c>
      <c r="AD6" s="15" t="inlineStr">
        <is>
          <t>Con</t>
        </is>
      </c>
      <c r="AE6" s="15" t="inlineStr">
        <is>
          <t>Lab</t>
        </is>
      </c>
      <c r="AF6" s="15" t="inlineStr">
        <is>
          <t>Lib Dem</t>
        </is>
      </c>
      <c r="AG6" s="15" t="inlineStr">
        <is>
          <t>Green</t>
        </is>
      </c>
      <c r="AH6" s="15" t="inlineStr">
        <is>
          <t>Reform</t>
        </is>
      </c>
      <c r="AI6" s="15" t="inlineStr">
        <is>
          <t>DK</t>
        </is>
      </c>
      <c r="AJ6" s="15" t="inlineStr">
        <is>
          <t>Other</t>
        </is>
      </c>
      <c r="AL6" s="15" t="inlineStr">
        <is>
          <t>Con</t>
        </is>
      </c>
      <c r="AM6" s="15" t="inlineStr">
        <is>
          <t>Lab</t>
        </is>
      </c>
      <c r="AN6" s="15" t="inlineStr">
        <is>
          <t>Lib Dem</t>
        </is>
      </c>
      <c r="AO6" s="15" t="inlineStr">
        <is>
          <t>Green</t>
        </is>
      </c>
      <c r="AP6" s="15" t="inlineStr">
        <is>
          <t>Reform</t>
        </is>
      </c>
      <c r="AQ6" s="15" t="inlineStr">
        <is>
          <t>No vote</t>
        </is>
      </c>
      <c r="AR6" s="15" t="inlineStr">
        <is>
          <t>DK</t>
        </is>
      </c>
      <c r="AS6" s="15" t="inlineStr">
        <is>
          <t>Other</t>
        </is>
      </c>
      <c r="AU6" s="15" t="inlineStr">
        <is>
          <t>Second Chancers</t>
        </is>
      </c>
      <c r="AV6" s="15" t="inlineStr">
        <is>
          <t>Individualist Core</t>
        </is>
      </c>
      <c r="AW6" s="15" t="inlineStr">
        <is>
          <t>Sympathetic Enforcers</t>
        </is>
      </c>
      <c r="AX6" s="15" t="inlineStr">
        <is>
          <t>Disengaged Moderates</t>
        </is>
      </c>
    </row>
    <row r="7">
      <c r="B7" s="12" t="inlineStr">
        <is>
          <t>Unweighted</t>
        </is>
      </c>
      <c r="C7" s="17" t="n">
        <v>676</v>
      </c>
      <c r="D7" s="17" t="n">
        <v>334</v>
      </c>
      <c r="E7" s="17" t="n">
        <v>340</v>
      </c>
      <c r="G7" s="17" t="n">
        <v>95</v>
      </c>
      <c r="H7" s="17" t="n">
        <v>119</v>
      </c>
      <c r="I7" s="17" t="n">
        <v>123</v>
      </c>
      <c r="J7" s="17" t="n">
        <v>102</v>
      </c>
      <c r="K7" s="17" t="n">
        <v>86</v>
      </c>
      <c r="L7" s="17" t="n">
        <v>151</v>
      </c>
      <c r="N7" s="17" t="n">
        <v>30</v>
      </c>
      <c r="O7" s="17" t="n">
        <v>31</v>
      </c>
      <c r="P7" s="17" t="n">
        <v>88</v>
      </c>
      <c r="Q7" s="17" t="n">
        <v>60</v>
      </c>
      <c r="R7" s="17" t="n">
        <v>49</v>
      </c>
      <c r="S7" s="17" t="n">
        <v>82</v>
      </c>
      <c r="T7" s="17" t="n">
        <v>69</v>
      </c>
      <c r="U7" s="17" t="n">
        <v>100</v>
      </c>
      <c r="V7" s="17" t="n">
        <v>103</v>
      </c>
      <c r="W7" s="17" t="n">
        <v>64</v>
      </c>
      <c r="Y7" s="17" t="n">
        <v>210</v>
      </c>
      <c r="Z7" s="17" t="n">
        <v>160</v>
      </c>
      <c r="AA7" s="17" t="n">
        <v>152</v>
      </c>
      <c r="AB7" s="17" t="n">
        <v>149</v>
      </c>
      <c r="AD7" s="17" t="n">
        <v>121</v>
      </c>
      <c r="AE7" s="17" t="n">
        <v>229</v>
      </c>
      <c r="AF7" s="17" t="n">
        <v>47</v>
      </c>
      <c r="AG7" s="17" t="n">
        <v>33</v>
      </c>
      <c r="AH7" s="17" t="n">
        <v>93</v>
      </c>
      <c r="AI7" s="17" t="n">
        <v>15</v>
      </c>
      <c r="AJ7" s="17" t="n">
        <v>138</v>
      </c>
      <c r="AL7" s="17" t="n">
        <v>91</v>
      </c>
      <c r="AM7" s="17" t="n">
        <v>152</v>
      </c>
      <c r="AN7" s="17" t="n">
        <v>54</v>
      </c>
      <c r="AO7" s="17" t="n">
        <v>70</v>
      </c>
      <c r="AP7" s="17" t="n">
        <v>181</v>
      </c>
      <c r="AQ7" s="17" t="n">
        <v>47</v>
      </c>
      <c r="AR7" s="17" t="n">
        <v>60</v>
      </c>
      <c r="AS7" s="17" t="n">
        <v>21</v>
      </c>
      <c r="AU7" s="17" t="n">
        <v>133</v>
      </c>
      <c r="AV7" s="17" t="n">
        <v>186</v>
      </c>
      <c r="AW7" s="17" t="n">
        <v>241</v>
      </c>
      <c r="AX7" s="17" t="n">
        <v>116</v>
      </c>
    </row>
    <row r="8">
      <c r="B8" s="9" t="inlineStr">
        <is>
          <t>Weighted</t>
        </is>
      </c>
      <c r="C8" s="19" t="n">
        <v>675</v>
      </c>
      <c r="D8" s="19" t="n">
        <v>350</v>
      </c>
      <c r="E8" s="19" t="n">
        <v>324</v>
      </c>
      <c r="G8" s="19" t="n">
        <v>93</v>
      </c>
      <c r="H8" s="19" t="n">
        <v>114</v>
      </c>
      <c r="I8" s="19" t="n">
        <v>127</v>
      </c>
      <c r="J8" s="19" t="n">
        <v>108</v>
      </c>
      <c r="K8" s="19" t="n">
        <v>85</v>
      </c>
      <c r="L8" s="19" t="n">
        <v>148</v>
      </c>
      <c r="N8" s="19" t="n">
        <v>33</v>
      </c>
      <c r="O8" s="19" t="n">
        <v>28</v>
      </c>
      <c r="P8" s="19" t="n">
        <v>86</v>
      </c>
      <c r="Q8" s="19" t="n">
        <v>56</v>
      </c>
      <c r="R8" s="19" t="n">
        <v>48</v>
      </c>
      <c r="S8" s="19" t="n">
        <v>76</v>
      </c>
      <c r="T8" s="19" t="n">
        <v>63</v>
      </c>
      <c r="U8" s="19" t="n">
        <v>104</v>
      </c>
      <c r="V8" s="19" t="n">
        <v>112</v>
      </c>
      <c r="W8" s="19" t="n">
        <v>70</v>
      </c>
      <c r="Y8" s="19" t="n">
        <v>201</v>
      </c>
      <c r="Z8" s="19" t="n">
        <v>172</v>
      </c>
      <c r="AA8" s="19" t="n">
        <v>147</v>
      </c>
      <c r="AB8" s="19" t="n">
        <v>155</v>
      </c>
      <c r="AD8" s="19" t="n">
        <v>121</v>
      </c>
      <c r="AE8" s="19" t="n">
        <v>227</v>
      </c>
      <c r="AF8" s="19" t="n">
        <v>48</v>
      </c>
      <c r="AG8" s="19" t="n">
        <v>32</v>
      </c>
      <c r="AH8" s="19" t="n">
        <v>95</v>
      </c>
      <c r="AI8" s="19" t="n">
        <v>14</v>
      </c>
      <c r="AJ8" s="19" t="n">
        <v>139</v>
      </c>
      <c r="AL8" s="19" t="n">
        <v>93</v>
      </c>
      <c r="AM8" s="19" t="n">
        <v>149</v>
      </c>
      <c r="AN8" s="19" t="n">
        <v>54</v>
      </c>
      <c r="AO8" s="19" t="n">
        <v>69</v>
      </c>
      <c r="AP8" s="19" t="n">
        <v>184</v>
      </c>
      <c r="AQ8" s="19" t="n">
        <v>46</v>
      </c>
      <c r="AR8" s="19" t="n">
        <v>59</v>
      </c>
      <c r="AS8" s="19" t="n">
        <v>22</v>
      </c>
      <c r="AU8" s="19" t="n">
        <v>134</v>
      </c>
      <c r="AV8" s="19" t="n">
        <v>186</v>
      </c>
      <c r="AW8" s="19" t="n">
        <v>239</v>
      </c>
      <c r="AX8" s="19" t="n">
        <v>116</v>
      </c>
    </row>
    <row r="9" ht="19" customHeight="1">
      <c r="B9" s="26" t="inlineStr">
        <is>
          <t>Strongly oppose</t>
        </is>
      </c>
      <c r="C9" s="24" t="n">
        <v>0.03232017864833008</v>
      </c>
      <c r="D9" s="24" t="n">
        <v>0.04316093212971436</v>
      </c>
      <c r="E9" s="24" t="n">
        <v>0.02068827369772528</v>
      </c>
      <c r="G9" s="24" t="n">
        <v>0.05406602433173981</v>
      </c>
      <c r="H9" s="24" t="n">
        <v>0.02728186615196671</v>
      </c>
      <c r="I9" s="24" t="n">
        <v>0.02476001419042886</v>
      </c>
      <c r="J9" s="24" t="n">
        <v>0.04161582933842662</v>
      </c>
      <c r="K9" s="24" t="n">
        <v>0.02483465781064482</v>
      </c>
      <c r="L9" s="24" t="n">
        <v>0.02661230817329314</v>
      </c>
      <c r="N9" s="24" t="n">
        <v>0.06844276110794444</v>
      </c>
      <c r="O9" s="24" t="n">
        <v>0.03558691043471207</v>
      </c>
      <c r="P9" s="24" t="n">
        <v>0.0245060229805791</v>
      </c>
      <c r="Q9" s="24" t="n">
        <v>0.01818199687997893</v>
      </c>
      <c r="R9" s="24" t="n">
        <v>0.131600796267251</v>
      </c>
      <c r="S9" s="24" t="n">
        <v>0.04059252794276889</v>
      </c>
      <c r="T9" s="24" t="n">
        <v>0.01322304514289635</v>
      </c>
      <c r="U9" s="24" t="n">
        <v>0.02121691909354174</v>
      </c>
      <c r="V9" s="24" t="n">
        <v>0</v>
      </c>
      <c r="W9" s="24" t="n">
        <v>0.04352276292418748</v>
      </c>
      <c r="Y9" s="24" t="n">
        <v>0.02945630835903535</v>
      </c>
      <c r="Z9" s="24" t="n">
        <v>0.01921949982147953</v>
      </c>
      <c r="AA9" s="24" t="n">
        <v>0.04199776896540465</v>
      </c>
      <c r="AB9" s="24" t="n">
        <v>0.04138728282806978</v>
      </c>
      <c r="AD9" s="24" t="n">
        <v>0.04586866698641587</v>
      </c>
      <c r="AE9" s="24" t="n">
        <v>0.02109506805964932</v>
      </c>
      <c r="AF9" s="24" t="n">
        <v>0.04424792548133945</v>
      </c>
      <c r="AG9" s="24" t="n">
        <v>0</v>
      </c>
      <c r="AH9" s="24" t="n">
        <v>0.05585836067380751</v>
      </c>
      <c r="AI9" s="24" t="n">
        <v>0</v>
      </c>
      <c r="AJ9" s="24" t="n">
        <v>0.02946664521288056</v>
      </c>
      <c r="AL9" s="24" t="n">
        <v>0.03388479826752762</v>
      </c>
      <c r="AM9" s="24" t="n">
        <v>0.03220530098425838</v>
      </c>
      <c r="AN9" s="24" t="n">
        <v>0.03746400089028364</v>
      </c>
      <c r="AO9" s="24" t="n">
        <v>0.02991945097375559</v>
      </c>
      <c r="AP9" s="24" t="n">
        <v>0.02969390307720192</v>
      </c>
      <c r="AQ9" s="24" t="n">
        <v>0.0404663749786159</v>
      </c>
      <c r="AR9" s="24" t="n">
        <v>0</v>
      </c>
      <c r="AS9" s="24" t="n">
        <v>0.1133219052127614</v>
      </c>
      <c r="AU9" s="24" t="n">
        <v>0.02395199214762786</v>
      </c>
      <c r="AV9" s="24" t="n">
        <v>0.03038540225812159</v>
      </c>
      <c r="AW9" s="24" t="n">
        <v>0.02922778423589529</v>
      </c>
      <c r="AX9" s="24" t="n">
        <v>0.05150356680434684</v>
      </c>
    </row>
    <row r="10" ht="19" customHeight="1">
      <c r="B10" s="26" t="inlineStr">
        <is>
          <t>Somewhat oppose</t>
        </is>
      </c>
      <c r="C10" s="24" t="n">
        <v>0.06090708754776228</v>
      </c>
      <c r="D10" s="24" t="n">
        <v>0.04984359382895017</v>
      </c>
      <c r="E10" s="24" t="n">
        <v>0.07302671677398383</v>
      </c>
      <c r="G10" s="24" t="n">
        <v>0.1066232464014646</v>
      </c>
      <c r="H10" s="24" t="n">
        <v>0.09310553734548213</v>
      </c>
      <c r="I10" s="24" t="n">
        <v>0.06478000848124404</v>
      </c>
      <c r="J10" s="24" t="n">
        <v>0.03649004213819133</v>
      </c>
      <c r="K10" s="24" t="n">
        <v>0.06002375723155919</v>
      </c>
      <c r="L10" s="24" t="n">
        <v>0.02254917160127438</v>
      </c>
      <c r="N10" s="24" t="n">
        <v>0.06439830419591563</v>
      </c>
      <c r="O10" s="24" t="n">
        <v>0.02881515414099637</v>
      </c>
      <c r="P10" s="24" t="n">
        <v>0.07145569722845106</v>
      </c>
      <c r="Q10" s="24" t="n">
        <v>0.1198026288155283</v>
      </c>
      <c r="R10" s="24" t="n">
        <v>0.08346054286254308</v>
      </c>
      <c r="S10" s="24" t="n">
        <v>0.04922200274341174</v>
      </c>
      <c r="T10" s="24" t="n">
        <v>0.03237183621365101</v>
      </c>
      <c r="U10" s="24" t="n">
        <v>0.06903952881983783</v>
      </c>
      <c r="V10" s="24" t="n">
        <v>0.05679677807992394</v>
      </c>
      <c r="W10" s="24" t="n">
        <v>0.02914991142855255</v>
      </c>
      <c r="Y10" s="24" t="n">
        <v>0.05677407754552622</v>
      </c>
      <c r="Z10" s="24" t="n">
        <v>0.04349426215464197</v>
      </c>
      <c r="AA10" s="24" t="n">
        <v>0.06561504966177076</v>
      </c>
      <c r="AB10" s="24" t="n">
        <v>0.08111763291166661</v>
      </c>
      <c r="AD10" s="24" t="n">
        <v>0.08597059222569677</v>
      </c>
      <c r="AE10" s="24" t="n">
        <v>0.05087368797226206</v>
      </c>
      <c r="AF10" s="24" t="n">
        <v>0.101475547375077</v>
      </c>
      <c r="AG10" s="24" t="n">
        <v>0.06905612511894876</v>
      </c>
      <c r="AH10" s="24" t="n">
        <v>0.04093244726664667</v>
      </c>
      <c r="AI10" s="24" t="n">
        <v>0.2223736586667343</v>
      </c>
      <c r="AJ10" s="24" t="n">
        <v>0.03676965852272002</v>
      </c>
      <c r="AL10" s="24" t="n">
        <v>0.09224133980286901</v>
      </c>
      <c r="AM10" s="24" t="n">
        <v>0.06389059888721282</v>
      </c>
      <c r="AN10" s="24" t="n">
        <v>0.03940734453259329</v>
      </c>
      <c r="AO10" s="24" t="n">
        <v>0.08444957035249138</v>
      </c>
      <c r="AP10" s="24" t="n">
        <v>0.04792666979031538</v>
      </c>
      <c r="AQ10" s="24" t="n">
        <v>0.02307535499461266</v>
      </c>
      <c r="AR10" s="24" t="n">
        <v>0.07299940085374228</v>
      </c>
      <c r="AS10" s="24" t="n">
        <v>0.04295224489078986</v>
      </c>
      <c r="AU10" s="24" t="n">
        <v>0.02331869320229377</v>
      </c>
      <c r="AV10" s="24" t="n">
        <v>0.04556905974544222</v>
      </c>
      <c r="AW10" s="24" t="n">
        <v>0.0421151096017317</v>
      </c>
      <c r="AX10" s="24" t="n">
        <v>0.1679092860112412</v>
      </c>
    </row>
    <row r="11" ht="32" customHeight="1">
      <c r="B11" s="26" t="inlineStr">
        <is>
          <t>Neither support nor oppose</t>
        </is>
      </c>
      <c r="C11" s="24" t="n">
        <v>0.1564953053739216</v>
      </c>
      <c r="D11" s="24" t="n">
        <v>0.1638129329722707</v>
      </c>
      <c r="E11" s="24" t="n">
        <v>0.1490004210565428</v>
      </c>
      <c r="G11" s="24" t="n">
        <v>0.208375874032217</v>
      </c>
      <c r="H11" s="24" t="n">
        <v>0.09995988741010121</v>
      </c>
      <c r="I11" s="24" t="n">
        <v>0.1687197197227188</v>
      </c>
      <c r="J11" s="24" t="n">
        <v>0.2122394894681245</v>
      </c>
      <c r="K11" s="24" t="n">
        <v>0.1331074162830186</v>
      </c>
      <c r="L11" s="24" t="n">
        <v>0.1296997116066608</v>
      </c>
      <c r="N11" s="24" t="n">
        <v>0.1638586152906182</v>
      </c>
      <c r="O11" s="24" t="n">
        <v>0.09687477670374631</v>
      </c>
      <c r="P11" s="24" t="n">
        <v>0.1133597933910513</v>
      </c>
      <c r="Q11" s="24" t="n">
        <v>0.2888119667760414</v>
      </c>
      <c r="R11" s="24" t="n">
        <v>0.1838009399874698</v>
      </c>
      <c r="S11" s="24" t="n">
        <v>0.2027733001174603</v>
      </c>
      <c r="T11" s="24" t="n">
        <v>0.1393979559376187</v>
      </c>
      <c r="U11" s="24" t="n">
        <v>0.1041661256234418</v>
      </c>
      <c r="V11" s="24" t="n">
        <v>0.1748831490085194</v>
      </c>
      <c r="W11" s="24" t="n">
        <v>0.1183727496747365</v>
      </c>
      <c r="Y11" s="24" t="n">
        <v>0.1353238514084604</v>
      </c>
      <c r="Z11" s="24" t="n">
        <v>0.1133255668822241</v>
      </c>
      <c r="AA11" s="24" t="n">
        <v>0.1903297236847526</v>
      </c>
      <c r="AB11" s="24" t="n">
        <v>0.1996944768763427</v>
      </c>
      <c r="AD11" s="24" t="n">
        <v>0.1395131307051367</v>
      </c>
      <c r="AE11" s="24" t="n">
        <v>0.1535957734972272</v>
      </c>
      <c r="AF11" s="24" t="n">
        <v>0.107522147732109</v>
      </c>
      <c r="AG11" s="24" t="n">
        <v>0.1388610798608335</v>
      </c>
      <c r="AH11" s="24" t="n">
        <v>0.1854369479277222</v>
      </c>
      <c r="AI11" s="24" t="n">
        <v>0.07747345467401154</v>
      </c>
      <c r="AJ11" s="24" t="n">
        <v>0.1854140640040876</v>
      </c>
      <c r="AL11" s="24" t="n">
        <v>0.1602926039668067</v>
      </c>
      <c r="AM11" s="24" t="n">
        <v>0.0981139977456098</v>
      </c>
      <c r="AN11" s="24" t="n">
        <v>0.1097613579191688</v>
      </c>
      <c r="AO11" s="24" t="n">
        <v>0.09590012666691917</v>
      </c>
      <c r="AP11" s="24" t="n">
        <v>0.1861708903439566</v>
      </c>
      <c r="AQ11" s="24" t="n">
        <v>0.2952119912108799</v>
      </c>
      <c r="AR11" s="24" t="n">
        <v>0.2136259927652784</v>
      </c>
      <c r="AS11" s="24" t="n">
        <v>0.145313446153549</v>
      </c>
      <c r="AU11" s="24" t="n">
        <v>0.1460182897111678</v>
      </c>
      <c r="AV11" s="24" t="n">
        <v>0.1850998772506227</v>
      </c>
      <c r="AW11" s="24" t="n">
        <v>0.08572016848218875</v>
      </c>
      <c r="AX11" s="24" t="n">
        <v>0.2687832167105211</v>
      </c>
    </row>
    <row r="12" ht="19" customHeight="1">
      <c r="B12" s="26" t="inlineStr">
        <is>
          <t>Somewhat support</t>
        </is>
      </c>
      <c r="C12" s="24" t="n">
        <v>0.3696185493857863</v>
      </c>
      <c r="D12" s="24" t="n">
        <v>0.369176263092815</v>
      </c>
      <c r="E12" s="24" t="n">
        <v>0.3710757672808775</v>
      </c>
      <c r="G12" s="24" t="n">
        <v>0.2444057267165305</v>
      </c>
      <c r="H12" s="24" t="n">
        <v>0.316360998981741</v>
      </c>
      <c r="I12" s="24" t="n">
        <v>0.3717430485819834</v>
      </c>
      <c r="J12" s="24" t="n">
        <v>0.3639666976287323</v>
      </c>
      <c r="K12" s="24" t="n">
        <v>0.3727667156745331</v>
      </c>
      <c r="L12" s="24" t="n">
        <v>0.4894309130869341</v>
      </c>
      <c r="N12" s="24" t="n">
        <v>0.3127134791347239</v>
      </c>
      <c r="O12" s="24" t="n">
        <v>0.586063947980391</v>
      </c>
      <c r="P12" s="24" t="n">
        <v>0.3423000282782058</v>
      </c>
      <c r="Q12" s="24" t="n">
        <v>0.3535288063206377</v>
      </c>
      <c r="R12" s="24" t="n">
        <v>0.3446587745092712</v>
      </c>
      <c r="S12" s="24" t="n">
        <v>0.3308482296494432</v>
      </c>
      <c r="T12" s="24" t="n">
        <v>0.3575837151105778</v>
      </c>
      <c r="U12" s="24" t="n">
        <v>0.3495578755758447</v>
      </c>
      <c r="V12" s="24" t="n">
        <v>0.3641090630488635</v>
      </c>
      <c r="W12" s="24" t="n">
        <v>0.4665210002050884</v>
      </c>
      <c r="Y12" s="24" t="n">
        <v>0.3358331191317255</v>
      </c>
      <c r="Z12" s="24" t="n">
        <v>0.4339014490538454</v>
      </c>
      <c r="AA12" s="24" t="n">
        <v>0.3575652824713681</v>
      </c>
      <c r="AB12" s="24" t="n">
        <v>0.3533383637495112</v>
      </c>
      <c r="AD12" s="24" t="n">
        <v>0.3935273364410973</v>
      </c>
      <c r="AE12" s="24" t="n">
        <v>0.3587401030681682</v>
      </c>
      <c r="AF12" s="24" t="n">
        <v>0.3794841055978886</v>
      </c>
      <c r="AG12" s="24" t="n">
        <v>0.3673127733601056</v>
      </c>
      <c r="AH12" s="24" t="n">
        <v>0.4730568174599626</v>
      </c>
      <c r="AI12" s="24" t="n">
        <v>0.2763476257664692</v>
      </c>
      <c r="AJ12" s="24" t="n">
        <v>0.3027291362924839</v>
      </c>
      <c r="AL12" s="24" t="n">
        <v>0.3588952818492301</v>
      </c>
      <c r="AM12" s="24" t="n">
        <v>0.3169970268846297</v>
      </c>
      <c r="AN12" s="24" t="n">
        <v>0.367681932239006</v>
      </c>
      <c r="AO12" s="24" t="n">
        <v>0.375787260330623</v>
      </c>
      <c r="AP12" s="24" t="n">
        <v>0.4392286525286977</v>
      </c>
      <c r="AQ12" s="24" t="n">
        <v>0.2195269614025408</v>
      </c>
      <c r="AR12" s="24" t="n">
        <v>0.3859377935652163</v>
      </c>
      <c r="AS12" s="24" t="n">
        <v>0.4468826233663454</v>
      </c>
      <c r="AU12" s="24" t="n">
        <v>0.2396258093025999</v>
      </c>
      <c r="AV12" s="24" t="n">
        <v>0.4636422281602304</v>
      </c>
      <c r="AW12" s="24" t="n">
        <v>0.4025622241405238</v>
      </c>
      <c r="AX12" s="24" t="n">
        <v>0.3004492696885784</v>
      </c>
    </row>
    <row r="13" ht="19" customHeight="1">
      <c r="B13" s="26" t="inlineStr">
        <is>
          <t>Strongly support</t>
        </is>
      </c>
      <c r="C13" s="24" t="n">
        <v>0.3452109980267509</v>
      </c>
      <c r="D13" s="24" t="n">
        <v>0.352917060437278</v>
      </c>
      <c r="E13" s="24" t="n">
        <v>0.3351470809198289</v>
      </c>
      <c r="G13" s="24" t="n">
        <v>0.3333765810899986</v>
      </c>
      <c r="H13" s="24" t="n">
        <v>0.4355324802316752</v>
      </c>
      <c r="I13" s="24" t="n">
        <v>0.3288605834721657</v>
      </c>
      <c r="J13" s="24" t="n">
        <v>0.3367908697309909</v>
      </c>
      <c r="K13" s="24" t="n">
        <v>0.3518261634457375</v>
      </c>
      <c r="L13" s="24" t="n">
        <v>0.2996430666688744</v>
      </c>
      <c r="N13" s="24" t="n">
        <v>0.3594014906436891</v>
      </c>
      <c r="O13" s="24" t="n">
        <v>0.252659210740154</v>
      </c>
      <c r="P13" s="24" t="n">
        <v>0.426395070445078</v>
      </c>
      <c r="Q13" s="24" t="n">
        <v>0.1852923705997673</v>
      </c>
      <c r="R13" s="24" t="n">
        <v>0.2382668418927424</v>
      </c>
      <c r="S13" s="24" t="n">
        <v>0.3430859643296096</v>
      </c>
      <c r="T13" s="24" t="n">
        <v>0.4102117522494764</v>
      </c>
      <c r="U13" s="24" t="n">
        <v>0.4189892358842333</v>
      </c>
      <c r="V13" s="24" t="n">
        <v>0.3755665909788051</v>
      </c>
      <c r="W13" s="24" t="n">
        <v>0.2617670446780043</v>
      </c>
      <c r="Y13" s="24" t="n">
        <v>0.4240253671888646</v>
      </c>
      <c r="Z13" s="24" t="n">
        <v>0.3481548479968478</v>
      </c>
      <c r="AA13" s="24" t="n">
        <v>0.3180864978203521</v>
      </c>
      <c r="AB13" s="24" t="n">
        <v>0.2658139060096643</v>
      </c>
      <c r="AD13" s="24" t="n">
        <v>0.3273994308759949</v>
      </c>
      <c r="AE13" s="24" t="n">
        <v>0.3984923451694586</v>
      </c>
      <c r="AF13" s="24" t="n">
        <v>0.3672702738135862</v>
      </c>
      <c r="AG13" s="24" t="n">
        <v>0.3956144130255606</v>
      </c>
      <c r="AH13" s="24" t="n">
        <v>0.2112917889564512</v>
      </c>
      <c r="AI13" s="24" t="n">
        <v>0.1494793008334359</v>
      </c>
      <c r="AJ13" s="24" t="n">
        <v>0.3652939262765418</v>
      </c>
      <c r="AL13" s="24" t="n">
        <v>0.3443370900431657</v>
      </c>
      <c r="AM13" s="24" t="n">
        <v>0.4527352767854124</v>
      </c>
      <c r="AN13" s="24" t="n">
        <v>0.4093552117293182</v>
      </c>
      <c r="AO13" s="24" t="n">
        <v>0.4139435916762109</v>
      </c>
      <c r="AP13" s="24" t="n">
        <v>0.2763577783865821</v>
      </c>
      <c r="AQ13" s="24" t="n">
        <v>0.316532296814964</v>
      </c>
      <c r="AR13" s="24" t="n">
        <v>0.2624004999746956</v>
      </c>
      <c r="AS13" s="24" t="n">
        <v>0.1089457042884012</v>
      </c>
      <c r="AU13" s="24" t="n">
        <v>0.5533027163594376</v>
      </c>
      <c r="AV13" s="24" t="n">
        <v>0.2134987054325371</v>
      </c>
      <c r="AW13" s="24" t="n">
        <v>0.4282829984021747</v>
      </c>
      <c r="AX13" s="24" t="n">
        <v>0.145040502380622</v>
      </c>
    </row>
    <row r="14" ht="19" customHeight="1">
      <c r="B14" s="26" t="inlineStr">
        <is>
          <t>Don’t know</t>
        </is>
      </c>
      <c r="C14" s="24" t="n">
        <v>0.03544788101744878</v>
      </c>
      <c r="D14" s="24" t="n">
        <v>0.02108921753897193</v>
      </c>
      <c r="E14" s="24" t="n">
        <v>0.05106174027104171</v>
      </c>
      <c r="G14" s="24" t="n">
        <v>0.05315254742804969</v>
      </c>
      <c r="H14" s="24" t="n">
        <v>0.0277592298790335</v>
      </c>
      <c r="I14" s="24" t="n">
        <v>0.04113662555145937</v>
      </c>
      <c r="J14" s="24" t="n">
        <v>0.00889707169553418</v>
      </c>
      <c r="K14" s="24" t="n">
        <v>0.0574412895545067</v>
      </c>
      <c r="L14" s="24" t="n">
        <v>0.03206482886296321</v>
      </c>
      <c r="N14" s="24" t="n">
        <v>0.03118534962710866</v>
      </c>
      <c r="O14" s="24" t="n">
        <v>0</v>
      </c>
      <c r="P14" s="24" t="n">
        <v>0.02198338767663472</v>
      </c>
      <c r="Q14" s="24" t="n">
        <v>0.03438223060804648</v>
      </c>
      <c r="R14" s="24" t="n">
        <v>0.01821210448072243</v>
      </c>
      <c r="S14" s="24" t="n">
        <v>0.03347797521730656</v>
      </c>
      <c r="T14" s="24" t="n">
        <v>0.04721169534577983</v>
      </c>
      <c r="U14" s="24" t="n">
        <v>0.03703031500310051</v>
      </c>
      <c r="V14" s="24" t="n">
        <v>0.028644418883888</v>
      </c>
      <c r="W14" s="24" t="n">
        <v>0.08066653108943071</v>
      </c>
      <c r="Y14" s="24" t="n">
        <v>0.01858727636638794</v>
      </c>
      <c r="Z14" s="24" t="n">
        <v>0.04190437409096115</v>
      </c>
      <c r="AA14" s="24" t="n">
        <v>0.02640567739635188</v>
      </c>
      <c r="AB14" s="24" t="n">
        <v>0.05864833762474551</v>
      </c>
      <c r="AD14" s="24" t="n">
        <v>0.007720842765658505</v>
      </c>
      <c r="AE14" s="24" t="n">
        <v>0.01720302223323447</v>
      </c>
      <c r="AF14" s="24" t="n">
        <v>0</v>
      </c>
      <c r="AG14" s="24" t="n">
        <v>0.02915560863455163</v>
      </c>
      <c r="AH14" s="24" t="n">
        <v>0.03342363771541002</v>
      </c>
      <c r="AI14" s="24" t="n">
        <v>0.2743259600593492</v>
      </c>
      <c r="AJ14" s="24" t="n">
        <v>0.08032656969128608</v>
      </c>
      <c r="AL14" s="24" t="n">
        <v>0.01034888607040078</v>
      </c>
      <c r="AM14" s="24" t="n">
        <v>0.03605779871287688</v>
      </c>
      <c r="AN14" s="24" t="n">
        <v>0.03633015268963027</v>
      </c>
      <c r="AO14" s="24" t="n">
        <v>0</v>
      </c>
      <c r="AP14" s="24" t="n">
        <v>0.02062210587324621</v>
      </c>
      <c r="AQ14" s="24" t="n">
        <v>0.1051870205983869</v>
      </c>
      <c r="AR14" s="24" t="n">
        <v>0.06503631284106735</v>
      </c>
      <c r="AS14" s="24" t="n">
        <v>0.1425840760881532</v>
      </c>
      <c r="AU14" s="24" t="n">
        <v>0.01378249927687307</v>
      </c>
      <c r="AV14" s="24" t="n">
        <v>0.06180472715304602</v>
      </c>
      <c r="AW14" s="24" t="n">
        <v>0.0120917151374859</v>
      </c>
      <c r="AX14" s="24" t="n">
        <v>0.06631415840469052</v>
      </c>
    </row>
    <row r="16">
      <c r="B16" s="28" t="inlineStr">
        <is>
          <t>BASE: Respondents who answered this question (676 of 1,999)</t>
        </is>
      </c>
    </row>
    <row r="17">
      <c r="B17" t="inlineStr">
        <is>
          <t>Fieldwork: 07 Jul 2026 - 10 Jul 2026</t>
        </is>
      </c>
    </row>
    <row r="18">
      <c r="B18" t="inlineStr">
        <is>
          <t>All results are weighted using Iterative Proportional Fitting, or 'Raking'. The results are weighted by interlocking age &amp; gender, region and socioeconomic grade to Nationally Representative Proportions</t>
        </is>
      </c>
    </row>
    <row r="19">
      <c r="B19" s="7">
        <f>HYPERLINK("#Contents!A1", "Return to Contents")</f>
        <v/>
      </c>
    </row>
  </sheetData>
  <mergeCells count="8">
    <mergeCell ref="AU5:AX5"/>
    <mergeCell ref="AD5:AJ5"/>
    <mergeCell ref="G5:L5"/>
    <mergeCell ref="N5:W5"/>
    <mergeCell ref="D5:E5"/>
    <mergeCell ref="D2:AZ2"/>
    <mergeCell ref="Y5:AB5"/>
    <mergeCell ref="AL5:AS5"/>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2026-10-22T15:01:32Z</dcterms:created>
  <dcterms:modified xsi:type="dcterms:W3CDTF">2026-10-22T15:01:34Z</dcterms:modified>
</cp:coreProperties>
</file>